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ütçe" state="visible" r:id="rId4"/>
    <sheet sheetId="2" name="Gerçekleşen" state="visible" r:id="rId5"/>
    <sheet sheetId="3" name="Fark" state="visible" r:id="rId6"/>
    <sheet sheetId="4" name="Nasıl Kullanılır" state="visible" r:id="rId7"/>
  </sheets>
  <calcPr calcId="171027" fullCalcOnLoad="1"/>
</workbook>
</file>

<file path=xl/sharedStrings.xml><?xml version="1.0" encoding="utf-8"?>
<sst xmlns="http://schemas.openxmlformats.org/spreadsheetml/2006/main" count="100" uniqueCount="59">
  <si>
    <t>Aylık Bütçe Tablosu 2026 — Planlanan</t>
  </si>
  <si>
    <t>Sarı hücrelere her ay için planladığın tutarı yaz; gri ve yeşil satırlar otomatik hesaplanır. Örnek rakamlar 45.000 TL net gelirli bir hane içindir, üzerine yaz.</t>
  </si>
  <si>
    <t>Kalem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</si>
  <si>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</si>
  <si>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</si>
  <si>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</si>
  <si>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</si>
  <si>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</si>
  <si>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</si>
  <si>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</si>
  <si>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</si>
  <si>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</si>
  <si>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</si>
  <si>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</si>
  <si>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</si>
  <si>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Yıllık toplam</t>
  </si>
  <si>
    <t>Aylık ortalama</t>
  </si>
  <si>
    <t>GELİRLER</t>
  </si>
  <si>
    <t>Maaş</t>
  </si>
  <si>
    <t>Ek gelir</t>
  </si>
  <si>
    <t>Diğer gelir</t>
  </si>
  <si>
    <t>Toplam gelir</t>
  </si>
  <si>
    <t>GİDERLER</t>
  </si>
  <si>
    <t>Kira</t>
  </si>
  <si>
    <t>Aidat</t>
  </si>
  <si>
    <t>Elektrik</t>
  </si>
  <si>
    <t>Su</t>
  </si>
  <si>
    <t>Doğalgaz</t>
  </si>
  <si>
    <t>İnternet / Telefon</t>
  </si>
  <si>
    <t>Market</t>
  </si>
  <si>
    <t>Ulaşım</t>
  </si>
  <si>
    <t>Sağlık</t>
  </si>
  <si>
    <t>Eğitim</t>
  </si>
  <si>
    <t>Giyim</t>
  </si>
  <si>
    <t>Eğlence</t>
  </si>
  <si>
    <t>Abonelikler</t>
  </si>
  <si>
    <t>Kredi kartı / Borç ödemesi</t>
  </si>
  <si>
    <t>Birikim</t>
  </si>
  <si>
    <t>Diğer</t>
  </si>
  <si>
    <t>Toplam gider</t>
  </si>
  <si>
    <t>Kalan (gelir − gider)</t>
  </si>
  <si>
    <t>Biriken (birikim + kalan)</t>
  </si>
  <si>
    <t>Tasarruf oranı</t>
  </si>
  <si>
    <t>Aylık Bütçe Tablosu 2026 — Gerçekleşen</t>
  </si>
  <si>
    <t>Ay bitince gerçekte harcadığın tutarları yaz. Boş bıraktığın aylar hesaba katılmaz. Örnekte Ocak-Mart doludur.</t>
  </si>
  <si>
    <t>Plan ile Gerçekleşen Farkı</t>
  </si>
  <si>
    <t>Artı (yeşil) = lehine: gelir plandan fazla, gider plandan az ya da birikim plandan fazla. Eksi (kırmızı) = o kalemde planı aştın.</t>
  </si>
  <si>
    <t>Yıl içi toplam fark</t>
  </si>
  <si>
    <t>Kalan</t>
  </si>
  <si>
    <t>Tasarruf oranı (puan)</t>
  </si>
  <si>
    <t>Aylık Bütçe Tablosu — Nasıl Kullanılır?</t>
  </si>
  <si>
    <t/>
  </si>
  <si>
    <t>1. Bütçe sayfası: Yıl başında her ay için beklediğin geliri ve planladığın gideri sarı hücrelere yaz. Doğalgaz, eğitim, tatil gibi mevsimlik kalemleri ilgili aya koy.</t>
  </si>
  <si>
    <t>2. Gerçekleşen sayfası: Her ay sonunda gerçekte harcadığın tutarları aynı kategorilere yaz. Boş bıraktığın aylar ortalamaya ve farka girmez.</t>
  </si>
  <si>
    <t>3. Fark sayfası: Hiçbir şey yazmana gerek yok. Kırmızı (eksi) hücreler planı aştığın kalemleri, yeşil (artı) hücreler lehine kapanan kalemleri gösterir.</t>
  </si>
  <si>
    <t>4. Tasarruf oranı = (Birikim + Kalan) / Toplam gelir. Yüzde 20 ve üzeri sağlıklı bir hedeftir.</t>
  </si>
  <si>
    <t>5. Kategori adını değiştirmek istersen yalnızca Bütçe sayfasındaki adı değiştir; diğer sayfalar oradan okur. Satır ekleyip silme: üç sayfa satır satır eşleşir. Fazla kalemleri Diğer satırında topla.</t>
  </si>
  <si>
    <t>Formüller Excel, LibreOffice ve Google E-Tablolar ile çalışır. Türkçe ayarlı programlarda formüller noktalı virgülle (;) görünür, bu normaldir.</t>
  </si>
  <si>
    <t>Harcamaları telefondan fişin fotoğrafını çekerek ya da sesle kaydetmek için: kisiselmuhasebe.com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</si>
</sst>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₺&quot;;[Red]-#,##0 &quot;₺&quot;"/>
    <numFmt numFmtId="165" formatCode="0.0%"/>
  </numFmts>
  <fonts count="6" x14ac:knownFonts="1">
    <font>
      <color theme="1"/>
      <family val="2"/>
      <scheme val="minor"/>
      <sz val="11"/>
      <name val="Calibri"/>
    </font>
    <font>
      <b/>
      <color rgb="FF064E3B"/>
      <sz val="14"/>
    </font>
    <font>
      <i/>
      <color rgb="FF475569"/>
      <sz val="10"/>
    </font>
    <font>
      <b/>
      <color rgb="FFFFFFFF"/>
    </font>
    <font>
      <b/>
      <color rgb="FF064E3B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047857"/>
      </patternFill>
    </fill>
    <fill>
      <patternFill patternType="solid">
        <fgColor rgb="FFD1FAE5"/>
      </patternFill>
    </fill>
    <fill>
      <patternFill patternType="solid">
        <fgColor rgb="FFFFFBEB"/>
      </patternFill>
    </fill>
    <fill>
      <patternFill patternType="solid">
        <fgColor rgb="FFF1F5F9"/>
      </patternFill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0" borderId="1" xfId="0" applyBorder="1"/>
    <xf numFmtId="164" fontId="0" fillId="4" borderId="1" xfId="0" applyNumberFormat="1" applyFill="1" applyBorder="1"/>
    <xf numFmtId="164" fontId="5" fillId="5" borderId="1" xfId="0" applyNumberFormat="1" applyFont="1" applyFill="1" applyBorder="1"/>
    <xf numFmtId="164" fontId="0" fillId="5" borderId="1" xfId="0" applyNumberFormat="1" applyFill="1" applyBorder="1"/>
    <xf numFmtId="0" fontId="5" fillId="6" borderId="1" xfId="0" applyFont="1" applyFill="1" applyBorder="1"/>
    <xf numFmtId="164" fontId="5" fillId="6" borderId="1" xfId="0" applyNumberFormat="1" applyFont="1" applyFill="1" applyBorder="1"/>
    <xf numFmtId="0" fontId="5" fillId="0" borderId="1" xfId="0" applyFont="1" applyBorder="1"/>
    <xf numFmtId="0" fontId="5" fillId="3" borderId="1" xfId="0" applyFont="1" applyFill="1" applyBorder="1"/>
    <xf numFmtId="164" fontId="4" fillId="3" borderId="1" xfId="0" applyNumberFormat="1" applyFont="1" applyFill="1" applyBorder="1"/>
    <xf numFmtId="165" fontId="4" fillId="3" borderId="1" xfId="0" applyNumberFormat="1" applyFont="1" applyFill="1" applyBorder="1"/>
    <xf numFmtId="164" fontId="5" fillId="3" borderId="1" xfId="0" applyNumberFormat="1" applyFont="1" applyFill="1" applyBorder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2">
    <dxf>
      <font>
        <b/>
        <color rgb="FFB91C1C"/>
      </font>
    </dxf>
    <dxf>
      <font>
        <color rgb="FF04785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</sheetPr>
  <dimension ref="A1:O31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13" width="11" customWidth="1"/>
    <col min="14" max="14" width="15" customWidth="1"/>
    <col min="15" max="15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" x14ac:dyDescent="0.25">
      <c r="A4" s="4" t="s">
        <v>17</v>
      </c>
    </row>
    <row r="5" spans="1:15" x14ac:dyDescent="0.25">
      <c r="A5" s="5" t="s">
        <v>18</v>
      </c>
      <c r="B5" s="6">
        <v>45000</v>
      </c>
      <c r="C5" s="6">
        <v>45000</v>
      </c>
      <c r="D5" s="6">
        <v>45000</v>
      </c>
      <c r="E5" s="6">
        <v>45000</v>
      </c>
      <c r="F5" s="6">
        <v>45000</v>
      </c>
      <c r="G5" s="6">
        <v>45000</v>
      </c>
      <c r="H5" s="6">
        <v>45000</v>
      </c>
      <c r="I5" s="6">
        <v>45000</v>
      </c>
      <c r="J5" s="6">
        <v>45000</v>
      </c>
      <c r="K5" s="6">
        <v>45000</v>
      </c>
      <c r="L5" s="6">
        <v>45000</v>
      </c>
      <c r="M5" s="6">
        <v>45000</v>
      </c>
      <c r="N5" s="7">
        <f>SUM(B5:M5)</f>
        <v>540000</v>
      </c>
      <c r="O5" s="8">
        <f>IF(COUNT(B5:M5)=0,"",AVERAGE(B5:M5))</f>
        <v>45000</v>
      </c>
    </row>
    <row r="6" spans="1:15" x14ac:dyDescent="0.25">
      <c r="A6" s="5" t="s">
        <v>19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7">
        <f>SUM(B6:M6)</f>
        <v>0</v>
      </c>
      <c r="O6" s="8">
        <f>IF(COUNT(B6:M6)=0,"",AVERAGE(B6:M6))</f>
        <v>0</v>
      </c>
    </row>
    <row r="7" spans="1:15" x14ac:dyDescent="0.25">
      <c r="A7" s="5" t="s">
        <v>20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7">
        <f>SUM(B7:M7)</f>
        <v>0</v>
      </c>
      <c r="O7" s="8">
        <f>IF(COUNT(B7:M7)=0,"",AVERAGE(B7:M7))</f>
        <v>0</v>
      </c>
    </row>
    <row r="8" spans="1:15" x14ac:dyDescent="0.25">
      <c r="A8" s="9" t="s">
        <v>21</v>
      </c>
      <c r="B8" s="10">
        <f>IF(COUNT(B5:B7,B11:B26)=0,"",SUM(B5:B7))</f>
        <v>45000</v>
      </c>
      <c r="C8" s="10">
        <f>IF(COUNT(C5:C7,C11:C26)=0,"",SUM(C5:C7))</f>
        <v>45000</v>
      </c>
      <c r="D8" s="10">
        <f>IF(COUNT(D5:D7,D11:D26)=0,"",SUM(D5:D7))</f>
        <v>45000</v>
      </c>
      <c r="E8" s="10">
        <f>IF(COUNT(E5:E7,E11:E26)=0,"",SUM(E5:E7))</f>
        <v>45000</v>
      </c>
      <c r="F8" s="10">
        <f>IF(COUNT(F5:F7,F11:F26)=0,"",SUM(F5:F7))</f>
        <v>45000</v>
      </c>
      <c r="G8" s="10">
        <f>IF(COUNT(G5:G7,G11:G26)=0,"",SUM(G5:G7))</f>
        <v>45000</v>
      </c>
      <c r="H8" s="10">
        <f>IF(COUNT(H5:H7,H11:H26)=0,"",SUM(H5:H7))</f>
        <v>45000</v>
      </c>
      <c r="I8" s="10">
        <f>IF(COUNT(I5:I7,I11:I26)=0,"",SUM(I5:I7))</f>
        <v>45000</v>
      </c>
      <c r="J8" s="10">
        <f>IF(COUNT(J5:J7,J11:J26)=0,"",SUM(J5:J7))</f>
        <v>45000</v>
      </c>
      <c r="K8" s="10">
        <f>IF(COUNT(K5:K7,K11:K26)=0,"",SUM(K5:K7))</f>
        <v>45000</v>
      </c>
      <c r="L8" s="10">
        <f>IF(COUNT(L5:L7,L11:L26)=0,"",SUM(L5:L7))</f>
        <v>45000</v>
      </c>
      <c r="M8" s="10">
        <f>IF(COUNT(M5:M7,M11:M26)=0,"",SUM(M5:M7))</f>
        <v>45000</v>
      </c>
      <c r="N8" s="10">
        <f>SUM(B8:M8)</f>
        <v>540000</v>
      </c>
      <c r="O8" s="10">
        <f>IF(COUNT(B8:M8)=0,"",AVERAGE(B8:M8))</f>
        <v>45000</v>
      </c>
    </row>
    <row r="10" spans="1:1" x14ac:dyDescent="0.25">
      <c r="A10" s="4" t="s">
        <v>22</v>
      </c>
    </row>
    <row r="11" spans="1:15" x14ac:dyDescent="0.25">
      <c r="A11" s="5" t="s">
        <v>23</v>
      </c>
      <c r="B11" s="6">
        <v>15000</v>
      </c>
      <c r="C11" s="6">
        <v>15000</v>
      </c>
      <c r="D11" s="6">
        <v>15000</v>
      </c>
      <c r="E11" s="6">
        <v>15000</v>
      </c>
      <c r="F11" s="6">
        <v>15000</v>
      </c>
      <c r="G11" s="6">
        <v>15000</v>
      </c>
      <c r="H11" s="6">
        <v>15000</v>
      </c>
      <c r="I11" s="6">
        <v>15000</v>
      </c>
      <c r="J11" s="6">
        <v>15000</v>
      </c>
      <c r="K11" s="6">
        <v>15000</v>
      </c>
      <c r="L11" s="6">
        <v>15000</v>
      </c>
      <c r="M11" s="6">
        <v>15000</v>
      </c>
      <c r="N11" s="7">
        <f>SUM(B11:M11)</f>
        <v>180000</v>
      </c>
      <c r="O11" s="8">
        <f>IF(COUNT(B11:M11)=0,"",AVERAGE(B11:M11))</f>
        <v>15000</v>
      </c>
    </row>
    <row r="12" spans="1:15" x14ac:dyDescent="0.25">
      <c r="A12" s="5" t="s">
        <v>24</v>
      </c>
      <c r="B12" s="6">
        <v>1200</v>
      </c>
      <c r="C12" s="6">
        <v>1200</v>
      </c>
      <c r="D12" s="6">
        <v>1200</v>
      </c>
      <c r="E12" s="6">
        <v>1200</v>
      </c>
      <c r="F12" s="6">
        <v>1200</v>
      </c>
      <c r="G12" s="6">
        <v>1200</v>
      </c>
      <c r="H12" s="6">
        <v>1200</v>
      </c>
      <c r="I12" s="6">
        <v>1200</v>
      </c>
      <c r="J12" s="6">
        <v>1200</v>
      </c>
      <c r="K12" s="6">
        <v>1200</v>
      </c>
      <c r="L12" s="6">
        <v>1200</v>
      </c>
      <c r="M12" s="6">
        <v>1200</v>
      </c>
      <c r="N12" s="7">
        <f>SUM(B12:M12)</f>
        <v>14400</v>
      </c>
      <c r="O12" s="8">
        <f>IF(COUNT(B12:M12)=0,"",AVERAGE(B12:M12))</f>
        <v>1200</v>
      </c>
    </row>
    <row r="13" spans="1:15" x14ac:dyDescent="0.25">
      <c r="A13" s="5" t="s">
        <v>25</v>
      </c>
      <c r="B13" s="6">
        <v>900</v>
      </c>
      <c r="C13" s="6">
        <v>900</v>
      </c>
      <c r="D13" s="6">
        <v>900</v>
      </c>
      <c r="E13" s="6">
        <v>900</v>
      </c>
      <c r="F13" s="6">
        <v>900</v>
      </c>
      <c r="G13" s="6">
        <v>900</v>
      </c>
      <c r="H13" s="6">
        <v>900</v>
      </c>
      <c r="I13" s="6">
        <v>900</v>
      </c>
      <c r="J13" s="6">
        <v>900</v>
      </c>
      <c r="K13" s="6">
        <v>900</v>
      </c>
      <c r="L13" s="6">
        <v>900</v>
      </c>
      <c r="M13" s="6">
        <v>900</v>
      </c>
      <c r="N13" s="7">
        <f>SUM(B13:M13)</f>
        <v>10800</v>
      </c>
      <c r="O13" s="8">
        <f>IF(COUNT(B13:M13)=0,"",AVERAGE(B13:M13))</f>
        <v>900</v>
      </c>
    </row>
    <row r="14" spans="1:15" x14ac:dyDescent="0.25">
      <c r="A14" s="5" t="s">
        <v>26</v>
      </c>
      <c r="B14" s="6">
        <v>450</v>
      </c>
      <c r="C14" s="6">
        <v>450</v>
      </c>
      <c r="D14" s="6">
        <v>450</v>
      </c>
      <c r="E14" s="6">
        <v>450</v>
      </c>
      <c r="F14" s="6">
        <v>450</v>
      </c>
      <c r="G14" s="6">
        <v>450</v>
      </c>
      <c r="H14" s="6">
        <v>450</v>
      </c>
      <c r="I14" s="6">
        <v>450</v>
      </c>
      <c r="J14" s="6">
        <v>450</v>
      </c>
      <c r="K14" s="6">
        <v>450</v>
      </c>
      <c r="L14" s="6">
        <v>450</v>
      </c>
      <c r="M14" s="6">
        <v>450</v>
      </c>
      <c r="N14" s="7">
        <f>SUM(B14:M14)</f>
        <v>5400</v>
      </c>
      <c r="O14" s="8">
        <f>IF(COUNT(B14:M14)=0,"",AVERAGE(B14:M14))</f>
        <v>450</v>
      </c>
    </row>
    <row r="15" spans="1:15" x14ac:dyDescent="0.25">
      <c r="A15" s="5" t="s">
        <v>27</v>
      </c>
      <c r="B15" s="6">
        <v>2400</v>
      </c>
      <c r="C15" s="6">
        <v>2200</v>
      </c>
      <c r="D15" s="6">
        <v>1600</v>
      </c>
      <c r="E15" s="6">
        <v>900</v>
      </c>
      <c r="F15" s="6">
        <v>500</v>
      </c>
      <c r="G15" s="6">
        <v>300</v>
      </c>
      <c r="H15" s="6">
        <v>300</v>
      </c>
      <c r="I15" s="6">
        <v>300</v>
      </c>
      <c r="J15" s="6">
        <v>400</v>
      </c>
      <c r="K15" s="6">
        <v>900</v>
      </c>
      <c r="L15" s="6">
        <v>1600</v>
      </c>
      <c r="M15" s="6">
        <v>2200</v>
      </c>
      <c r="N15" s="7">
        <f>SUM(B15:M15)</f>
        <v>13600</v>
      </c>
      <c r="O15" s="8">
        <f>IF(COUNT(B15:M15)=0,"",AVERAGE(B15:M15))</f>
        <v>1133.3333333</v>
      </c>
    </row>
    <row r="16" spans="1:15" x14ac:dyDescent="0.25">
      <c r="A16" s="5" t="s">
        <v>28</v>
      </c>
      <c r="B16" s="6">
        <v>1100</v>
      </c>
      <c r="C16" s="6">
        <v>1100</v>
      </c>
      <c r="D16" s="6">
        <v>1100</v>
      </c>
      <c r="E16" s="6">
        <v>1100</v>
      </c>
      <c r="F16" s="6">
        <v>1100</v>
      </c>
      <c r="G16" s="6">
        <v>1100</v>
      </c>
      <c r="H16" s="6">
        <v>1100</v>
      </c>
      <c r="I16" s="6">
        <v>1100</v>
      </c>
      <c r="J16" s="6">
        <v>1100</v>
      </c>
      <c r="K16" s="6">
        <v>1100</v>
      </c>
      <c r="L16" s="6">
        <v>1100</v>
      </c>
      <c r="M16" s="6">
        <v>1100</v>
      </c>
      <c r="N16" s="7">
        <f>SUM(B16:M16)</f>
        <v>13200</v>
      </c>
      <c r="O16" s="8">
        <f>IF(COUNT(B16:M16)=0,"",AVERAGE(B16:M16))</f>
        <v>1100</v>
      </c>
    </row>
    <row r="17" spans="1:15" x14ac:dyDescent="0.25">
      <c r="A17" s="5" t="s">
        <v>29</v>
      </c>
      <c r="B17" s="6">
        <v>9000</v>
      </c>
      <c r="C17" s="6">
        <v>9000</v>
      </c>
      <c r="D17" s="6">
        <v>9000</v>
      </c>
      <c r="E17" s="6">
        <v>9000</v>
      </c>
      <c r="F17" s="6">
        <v>9000</v>
      </c>
      <c r="G17" s="6">
        <v>9000</v>
      </c>
      <c r="H17" s="6">
        <v>9000</v>
      </c>
      <c r="I17" s="6">
        <v>9000</v>
      </c>
      <c r="J17" s="6">
        <v>9000</v>
      </c>
      <c r="K17" s="6">
        <v>9000</v>
      </c>
      <c r="L17" s="6">
        <v>9000</v>
      </c>
      <c r="M17" s="6">
        <v>9000</v>
      </c>
      <c r="N17" s="7">
        <f>SUM(B17:M17)</f>
        <v>108000</v>
      </c>
      <c r="O17" s="8">
        <f>IF(COUNT(B17:M17)=0,"",AVERAGE(B17:M17))</f>
        <v>9000</v>
      </c>
    </row>
    <row r="18" spans="1:15" x14ac:dyDescent="0.25">
      <c r="A18" s="5" t="s">
        <v>30</v>
      </c>
      <c r="B18" s="6">
        <v>2500</v>
      </c>
      <c r="C18" s="6">
        <v>2500</v>
      </c>
      <c r="D18" s="6">
        <v>2500</v>
      </c>
      <c r="E18" s="6">
        <v>2500</v>
      </c>
      <c r="F18" s="6">
        <v>2500</v>
      </c>
      <c r="G18" s="6">
        <v>2500</v>
      </c>
      <c r="H18" s="6">
        <v>2500</v>
      </c>
      <c r="I18" s="6">
        <v>2500</v>
      </c>
      <c r="J18" s="6">
        <v>2500</v>
      </c>
      <c r="K18" s="6">
        <v>2500</v>
      </c>
      <c r="L18" s="6">
        <v>2500</v>
      </c>
      <c r="M18" s="6">
        <v>2500</v>
      </c>
      <c r="N18" s="7">
        <f>SUM(B18:M18)</f>
        <v>30000</v>
      </c>
      <c r="O18" s="8">
        <f>IF(COUNT(B18:M18)=0,"",AVERAGE(B18:M18))</f>
        <v>2500</v>
      </c>
    </row>
    <row r="19" spans="1:15" x14ac:dyDescent="0.25">
      <c r="A19" s="5" t="s">
        <v>31</v>
      </c>
      <c r="B19" s="6">
        <v>600</v>
      </c>
      <c r="C19" s="6">
        <v>600</v>
      </c>
      <c r="D19" s="6">
        <v>600</v>
      </c>
      <c r="E19" s="6">
        <v>600</v>
      </c>
      <c r="F19" s="6">
        <v>600</v>
      </c>
      <c r="G19" s="6">
        <v>600</v>
      </c>
      <c r="H19" s="6">
        <v>600</v>
      </c>
      <c r="I19" s="6">
        <v>600</v>
      </c>
      <c r="J19" s="6">
        <v>600</v>
      </c>
      <c r="K19" s="6">
        <v>600</v>
      </c>
      <c r="L19" s="6">
        <v>600</v>
      </c>
      <c r="M19" s="6">
        <v>600</v>
      </c>
      <c r="N19" s="7">
        <f>SUM(B19:M19)</f>
        <v>7200</v>
      </c>
      <c r="O19" s="8">
        <f>IF(COUNT(B19:M19)=0,"",AVERAGE(B19:M19))</f>
        <v>600</v>
      </c>
    </row>
    <row r="20" spans="1:15" x14ac:dyDescent="0.25">
      <c r="A20" s="5" t="s">
        <v>32</v>
      </c>
      <c r="B20" s="6">
        <v>1000</v>
      </c>
      <c r="C20" s="6">
        <v>1000</v>
      </c>
      <c r="D20" s="6">
        <v>1000</v>
      </c>
      <c r="E20" s="6">
        <v>1000</v>
      </c>
      <c r="F20" s="6">
        <v>1000</v>
      </c>
      <c r="G20" s="6">
        <v>1000</v>
      </c>
      <c r="H20" s="6">
        <v>1000</v>
      </c>
      <c r="I20" s="6">
        <v>1000</v>
      </c>
      <c r="J20" s="6">
        <v>3000</v>
      </c>
      <c r="K20" s="6">
        <v>1000</v>
      </c>
      <c r="L20" s="6">
        <v>1000</v>
      </c>
      <c r="M20" s="6">
        <v>1000</v>
      </c>
      <c r="N20" s="7">
        <f>SUM(B20:M20)</f>
        <v>14000</v>
      </c>
      <c r="O20" s="8">
        <f>IF(COUNT(B20:M20)=0,"",AVERAGE(B20:M20))</f>
        <v>1166.6666667</v>
      </c>
    </row>
    <row r="21" spans="1:15" x14ac:dyDescent="0.25">
      <c r="A21" s="5" t="s">
        <v>33</v>
      </c>
      <c r="B21" s="6">
        <v>1000</v>
      </c>
      <c r="C21" s="6">
        <v>1000</v>
      </c>
      <c r="D21" s="6">
        <v>1000</v>
      </c>
      <c r="E21" s="6">
        <v>1000</v>
      </c>
      <c r="F21" s="6">
        <v>1000</v>
      </c>
      <c r="G21" s="6">
        <v>1000</v>
      </c>
      <c r="H21" s="6">
        <v>1000</v>
      </c>
      <c r="I21" s="6">
        <v>1000</v>
      </c>
      <c r="J21" s="6">
        <v>2000</v>
      </c>
      <c r="K21" s="6">
        <v>1000</v>
      </c>
      <c r="L21" s="6">
        <v>1000</v>
      </c>
      <c r="M21" s="6">
        <v>1000</v>
      </c>
      <c r="N21" s="7">
        <f>SUM(B21:M21)</f>
        <v>13000</v>
      </c>
      <c r="O21" s="8">
        <f>IF(COUNT(B21:M21)=0,"",AVERAGE(B21:M21))</f>
        <v>1083.3333333</v>
      </c>
    </row>
    <row r="22" spans="1:15" x14ac:dyDescent="0.25">
      <c r="A22" s="5" t="s">
        <v>34</v>
      </c>
      <c r="B22" s="6">
        <v>1500</v>
      </c>
      <c r="C22" s="6">
        <v>1500</v>
      </c>
      <c r="D22" s="6">
        <v>1500</v>
      </c>
      <c r="E22" s="6">
        <v>1500</v>
      </c>
      <c r="F22" s="6">
        <v>1500</v>
      </c>
      <c r="G22" s="6">
        <v>1500</v>
      </c>
      <c r="H22" s="6">
        <v>4000</v>
      </c>
      <c r="I22" s="6">
        <v>1500</v>
      </c>
      <c r="J22" s="6">
        <v>1500</v>
      </c>
      <c r="K22" s="6">
        <v>1500</v>
      </c>
      <c r="L22" s="6">
        <v>1500</v>
      </c>
      <c r="M22" s="6">
        <v>1500</v>
      </c>
      <c r="N22" s="7">
        <f>SUM(B22:M22)</f>
        <v>20500</v>
      </c>
      <c r="O22" s="8">
        <f>IF(COUNT(B22:M22)=0,"",AVERAGE(B22:M22))</f>
        <v>1708.3333333</v>
      </c>
    </row>
    <row r="23" spans="1:15" x14ac:dyDescent="0.25">
      <c r="A23" s="5" t="s">
        <v>35</v>
      </c>
      <c r="B23" s="6">
        <v>450</v>
      </c>
      <c r="C23" s="6">
        <v>450</v>
      </c>
      <c r="D23" s="6">
        <v>450</v>
      </c>
      <c r="E23" s="6">
        <v>450</v>
      </c>
      <c r="F23" s="6">
        <v>450</v>
      </c>
      <c r="G23" s="6">
        <v>450</v>
      </c>
      <c r="H23" s="6">
        <v>450</v>
      </c>
      <c r="I23" s="6">
        <v>450</v>
      </c>
      <c r="J23" s="6">
        <v>450</v>
      </c>
      <c r="K23" s="6">
        <v>450</v>
      </c>
      <c r="L23" s="6">
        <v>450</v>
      </c>
      <c r="M23" s="6">
        <v>450</v>
      </c>
      <c r="N23" s="7">
        <f>SUM(B23:M23)</f>
        <v>5400</v>
      </c>
      <c r="O23" s="8">
        <f>IF(COUNT(B23:M23)=0,"",AVERAGE(B23:M23))</f>
        <v>450</v>
      </c>
    </row>
    <row r="24" spans="1:15" x14ac:dyDescent="0.25">
      <c r="A24" s="5" t="s">
        <v>36</v>
      </c>
      <c r="B24" s="6">
        <v>2000</v>
      </c>
      <c r="C24" s="6">
        <v>2000</v>
      </c>
      <c r="D24" s="6">
        <v>2000</v>
      </c>
      <c r="E24" s="6">
        <v>2000</v>
      </c>
      <c r="F24" s="6">
        <v>2000</v>
      </c>
      <c r="G24" s="6">
        <v>2000</v>
      </c>
      <c r="H24" s="6">
        <v>2000</v>
      </c>
      <c r="I24" s="6">
        <v>2000</v>
      </c>
      <c r="J24" s="6">
        <v>2000</v>
      </c>
      <c r="K24" s="6">
        <v>2000</v>
      </c>
      <c r="L24" s="6">
        <v>2000</v>
      </c>
      <c r="M24" s="6">
        <v>2000</v>
      </c>
      <c r="N24" s="7">
        <f>SUM(B24:M24)</f>
        <v>24000</v>
      </c>
      <c r="O24" s="8">
        <f>IF(COUNT(B24:M24)=0,"",AVERAGE(B24:M24))</f>
        <v>2000</v>
      </c>
    </row>
    <row r="25" spans="1:15" x14ac:dyDescent="0.25">
      <c r="A25" s="11" t="s">
        <v>37</v>
      </c>
      <c r="B25" s="6">
        <v>3000</v>
      </c>
      <c r="C25" s="6">
        <v>3000</v>
      </c>
      <c r="D25" s="6">
        <v>3000</v>
      </c>
      <c r="E25" s="6">
        <v>3000</v>
      </c>
      <c r="F25" s="6">
        <v>3000</v>
      </c>
      <c r="G25" s="6">
        <v>3000</v>
      </c>
      <c r="H25" s="6">
        <v>3000</v>
      </c>
      <c r="I25" s="6">
        <v>3000</v>
      </c>
      <c r="J25" s="6">
        <v>3000</v>
      </c>
      <c r="K25" s="6">
        <v>3000</v>
      </c>
      <c r="L25" s="6">
        <v>3000</v>
      </c>
      <c r="M25" s="6">
        <v>3000</v>
      </c>
      <c r="N25" s="7">
        <f>SUM(B25:M25)</f>
        <v>36000</v>
      </c>
      <c r="O25" s="8">
        <f>IF(COUNT(B25:M25)=0,"",AVERAGE(B25:M25))</f>
        <v>3000</v>
      </c>
    </row>
    <row r="26" spans="1:15" x14ac:dyDescent="0.25">
      <c r="A26" s="5" t="s">
        <v>38</v>
      </c>
      <c r="B26" s="6">
        <v>800</v>
      </c>
      <c r="C26" s="6">
        <v>800</v>
      </c>
      <c r="D26" s="6">
        <v>800</v>
      </c>
      <c r="E26" s="6">
        <v>800</v>
      </c>
      <c r="F26" s="6">
        <v>800</v>
      </c>
      <c r="G26" s="6">
        <v>800</v>
      </c>
      <c r="H26" s="6">
        <v>800</v>
      </c>
      <c r="I26" s="6">
        <v>800</v>
      </c>
      <c r="J26" s="6">
        <v>800</v>
      </c>
      <c r="K26" s="6">
        <v>800</v>
      </c>
      <c r="L26" s="6">
        <v>800</v>
      </c>
      <c r="M26" s="6">
        <v>800</v>
      </c>
      <c r="N26" s="7">
        <f>SUM(B26:M26)</f>
        <v>9600</v>
      </c>
      <c r="O26" s="8">
        <f>IF(COUNT(B26:M26)=0,"",AVERAGE(B26:M26))</f>
        <v>800</v>
      </c>
    </row>
    <row r="27" spans="1:15" x14ac:dyDescent="0.25">
      <c r="A27" s="9" t="s">
        <v>39</v>
      </c>
      <c r="B27" s="10">
        <f>IF(COUNT(B5:B7,B11:B26)=0,"",SUM(B11:B26))</f>
        <v>42900</v>
      </c>
      <c r="C27" s="10">
        <f>IF(COUNT(C5:C7,C11:C26)=0,"",SUM(C11:C26))</f>
        <v>42700</v>
      </c>
      <c r="D27" s="10">
        <f>IF(COUNT(D5:D7,D11:D26)=0,"",SUM(D11:D26))</f>
        <v>42100</v>
      </c>
      <c r="E27" s="10">
        <f>IF(COUNT(E5:E7,E11:E26)=0,"",SUM(E11:E26))</f>
        <v>41400</v>
      </c>
      <c r="F27" s="10">
        <f>IF(COUNT(F5:F7,F11:F26)=0,"",SUM(F11:F26))</f>
        <v>41000</v>
      </c>
      <c r="G27" s="10">
        <f>IF(COUNT(G5:G7,G11:G26)=0,"",SUM(G11:G26))</f>
        <v>40800</v>
      </c>
      <c r="H27" s="10">
        <f>IF(COUNT(H5:H7,H11:H26)=0,"",SUM(H11:H26))</f>
        <v>43300</v>
      </c>
      <c r="I27" s="10">
        <f>IF(COUNT(I5:I7,I11:I26)=0,"",SUM(I11:I26))</f>
        <v>40800</v>
      </c>
      <c r="J27" s="10">
        <f>IF(COUNT(J5:J7,J11:J26)=0,"",SUM(J11:J26))</f>
        <v>43900</v>
      </c>
      <c r="K27" s="10">
        <f>IF(COUNT(K5:K7,K11:K26)=0,"",SUM(K11:K26))</f>
        <v>41400</v>
      </c>
      <c r="L27" s="10">
        <f>IF(COUNT(L5:L7,L11:L26)=0,"",SUM(L11:L26))</f>
        <v>42100</v>
      </c>
      <c r="M27" s="10">
        <f>IF(COUNT(M5:M7,M11:M26)=0,"",SUM(M11:M26))</f>
        <v>42700</v>
      </c>
      <c r="N27" s="10">
        <f>SUM(B27:M27)</f>
        <v>505100</v>
      </c>
      <c r="O27" s="10">
        <f>IF(COUNT(B27:M27)=0,"",AVERAGE(B27:M27))</f>
        <v>42091.666667</v>
      </c>
    </row>
    <row r="29" spans="1:15" x14ac:dyDescent="0.25">
      <c r="A29" s="12" t="s">
        <v>40</v>
      </c>
      <c r="B29" s="13">
        <f>IF(B8="","",B8-B27)</f>
        <v>2100</v>
      </c>
      <c r="C29" s="13">
        <f>IF(C8="","",C8-C27)</f>
        <v>2300</v>
      </c>
      <c r="D29" s="13">
        <f>IF(D8="","",D8-D27)</f>
        <v>2900</v>
      </c>
      <c r="E29" s="13">
        <f>IF(E8="","",E8-E27)</f>
        <v>3600</v>
      </c>
      <c r="F29" s="13">
        <f>IF(F8="","",F8-F27)</f>
        <v>4000</v>
      </c>
      <c r="G29" s="13">
        <f>IF(G8="","",G8-G27)</f>
        <v>4200</v>
      </c>
      <c r="H29" s="13">
        <f>IF(H8="","",H8-H27)</f>
        <v>1700</v>
      </c>
      <c r="I29" s="13">
        <f>IF(I8="","",I8-I27)</f>
        <v>4200</v>
      </c>
      <c r="J29" s="13">
        <f>IF(J8="","",J8-J27)</f>
        <v>1100</v>
      </c>
      <c r="K29" s="13">
        <f>IF(K8="","",K8-K27)</f>
        <v>3600</v>
      </c>
      <c r="L29" s="13">
        <f>IF(L8="","",L8-L27)</f>
        <v>2900</v>
      </c>
      <c r="M29" s="13">
        <f>IF(M8="","",M8-M27)</f>
        <v>2300</v>
      </c>
      <c r="N29" s="13">
        <f>SUM(B29:M29)</f>
        <v>34900</v>
      </c>
      <c r="O29" s="13">
        <f>IF(COUNT(B29:M29)=0,"",AVERAGE(B29:M29))</f>
        <v>2908.3333333</v>
      </c>
    </row>
    <row r="30" spans="1:15" x14ac:dyDescent="0.25">
      <c r="A30" s="12" t="s">
        <v>41</v>
      </c>
      <c r="B30" s="13">
        <f>IF(B8="","",B25+B29)</f>
        <v>5100</v>
      </c>
      <c r="C30" s="13">
        <f>IF(C8="","",C25+C29)</f>
        <v>5300</v>
      </c>
      <c r="D30" s="13">
        <f>IF(D8="","",D25+D29)</f>
        <v>5900</v>
      </c>
      <c r="E30" s="13">
        <f>IF(E8="","",E25+E29)</f>
        <v>6600</v>
      </c>
      <c r="F30" s="13">
        <f>IF(F8="","",F25+F29)</f>
        <v>7000</v>
      </c>
      <c r="G30" s="13">
        <f>IF(G8="","",G25+G29)</f>
        <v>7200</v>
      </c>
      <c r="H30" s="13">
        <f>IF(H8="","",H25+H29)</f>
        <v>4700</v>
      </c>
      <c r="I30" s="13">
        <f>IF(I8="","",I25+I29)</f>
        <v>7200</v>
      </c>
      <c r="J30" s="13">
        <f>IF(J8="","",J25+J29)</f>
        <v>4100</v>
      </c>
      <c r="K30" s="13">
        <f>IF(K8="","",K25+K29)</f>
        <v>6600</v>
      </c>
      <c r="L30" s="13">
        <f>IF(L8="","",L25+L29)</f>
        <v>5900</v>
      </c>
      <c r="M30" s="13">
        <f>IF(M8="","",M25+M29)</f>
        <v>5300</v>
      </c>
      <c r="N30" s="13">
        <f>SUM(B30:M30)</f>
        <v>70900</v>
      </c>
      <c r="O30" s="13">
        <f>IF(COUNT(B30:M30)=0,"",AVERAGE(B30:M30))</f>
        <v>5908.3333333</v>
      </c>
    </row>
    <row r="31" spans="1:15" x14ac:dyDescent="0.25">
      <c r="A31" s="12" t="s">
        <v>42</v>
      </c>
      <c r="B31" s="14">
        <f>IF(N(B8)=0,"",B30/B8)</f>
        <v>0.11333333333</v>
      </c>
      <c r="C31" s="14">
        <f>IF(N(C8)=0,"",C30/C8)</f>
        <v>0.11777777778</v>
      </c>
      <c r="D31" s="14">
        <f>IF(N(D8)=0,"",D30/D8)</f>
        <v>0.13111111111</v>
      </c>
      <c r="E31" s="14">
        <f>IF(N(E8)=0,"",E30/E8)</f>
        <v>0.14666666667</v>
      </c>
      <c r="F31" s="14">
        <f>IF(N(F8)=0,"",F30/F8)</f>
        <v>0.15555555556</v>
      </c>
      <c r="G31" s="14">
        <f>IF(N(G8)=0,"",G30/G8)</f>
        <v>0.16</v>
      </c>
      <c r="H31" s="14">
        <f>IF(N(H8)=0,"",H30/H8)</f>
        <v>0.10444444444</v>
      </c>
      <c r="I31" s="14">
        <f>IF(N(I8)=0,"",I30/I8)</f>
        <v>0.16</v>
      </c>
      <c r="J31" s="14">
        <f>IF(N(J8)=0,"",J30/J8)</f>
        <v>0.091111111111</v>
      </c>
      <c r="K31" s="14">
        <f>IF(N(K8)=0,"",K30/K8)</f>
        <v>0.14666666667</v>
      </c>
      <c r="L31" s="14">
        <f>IF(N(L8)=0,"",L30/L8)</f>
        <v>0.13111111111</v>
      </c>
      <c r="M31" s="14">
        <f>IF(N(M8)=0,"",M30/M8)</f>
        <v>0.11777777778</v>
      </c>
      <c r="N31" s="14">
        <f>IF(N(N8)=0,"",N30/N8)</f>
        <v>0.1312962963</v>
      </c>
      <c r="O31" s="14">
        <f>IF(N(O8)=0,"",O30/O8)</f>
        <v>0.1312962963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A5E9"/>
  </sheetPr>
  <dimension ref="A1:O31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13" width="11" customWidth="1"/>
    <col min="14" max="14" width="15" customWidth="1"/>
    <col min="15" max="15" width="14" customWidth="1"/>
  </cols>
  <sheetData>
    <row r="1" spans="1:1" x14ac:dyDescent="0.25">
      <c r="A1" s="1" t="s">
        <v>43</v>
      </c>
    </row>
    <row r="2" spans="1:1" x14ac:dyDescent="0.25">
      <c r="A2" s="2" t="s">
        <v>44</v>
      </c>
    </row>
    <row r="3" spans="1:1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" x14ac:dyDescent="0.25">
      <c r="A4" s="4" t="s">
        <v>17</v>
      </c>
    </row>
    <row r="5" spans="1:15" x14ac:dyDescent="0.25">
      <c r="A5" s="5" t="str">
        <f>'Bütçe'!A5</f>
        <v>Maaş</v>
      </c>
      <c r="B5" s="6">
        <v>45000</v>
      </c>
      <c r="C5" s="6">
        <v>45000</v>
      </c>
      <c r="D5" s="6">
        <v>45000</v>
      </c>
      <c r="E5" s="6"/>
      <c r="F5" s="6"/>
      <c r="G5" s="6"/>
      <c r="H5" s="6"/>
      <c r="I5" s="6"/>
      <c r="J5" s="6"/>
      <c r="K5" s="6"/>
      <c r="L5" s="6"/>
      <c r="M5" s="6"/>
      <c r="N5" s="7">
        <f>SUM(B5:M5)</f>
        <v>135000</v>
      </c>
      <c r="O5" s="8">
        <f>IF(COUNT(B5:M5)=0,"",AVERAGE(B5:M5))</f>
        <v>45000</v>
      </c>
    </row>
    <row r="6" spans="1:15" x14ac:dyDescent="0.25">
      <c r="A6" s="5" t="str">
        <f>'Bütçe'!A6</f>
        <v>Ek gelir</v>
      </c>
      <c r="B6" s="6">
        <v>0</v>
      </c>
      <c r="C6" s="6">
        <v>3000</v>
      </c>
      <c r="D6" s="6">
        <v>0</v>
      </c>
      <c r="E6" s="6"/>
      <c r="F6" s="6"/>
      <c r="G6" s="6"/>
      <c r="H6" s="6"/>
      <c r="I6" s="6"/>
      <c r="J6" s="6"/>
      <c r="K6" s="6"/>
      <c r="L6" s="6"/>
      <c r="M6" s="6"/>
      <c r="N6" s="7">
        <f>SUM(B6:M6)</f>
        <v>3000</v>
      </c>
      <c r="O6" s="8">
        <f>IF(COUNT(B6:M6)=0,"",AVERAGE(B6:M6))</f>
        <v>1000</v>
      </c>
    </row>
    <row r="7" spans="1:15" x14ac:dyDescent="0.25">
      <c r="A7" s="5" t="str">
        <f>'Bütçe'!A7</f>
        <v>Diğer gelir</v>
      </c>
      <c r="B7" s="6">
        <v>0</v>
      </c>
      <c r="C7" s="6">
        <v>0</v>
      </c>
      <c r="D7" s="6">
        <v>0</v>
      </c>
      <c r="E7" s="6"/>
      <c r="F7" s="6"/>
      <c r="G7" s="6"/>
      <c r="H7" s="6"/>
      <c r="I7" s="6"/>
      <c r="J7" s="6"/>
      <c r="K7" s="6"/>
      <c r="L7" s="6"/>
      <c r="M7" s="6"/>
      <c r="N7" s="7">
        <f>SUM(B7:M7)</f>
        <v>0</v>
      </c>
      <c r="O7" s="8">
        <f>IF(COUNT(B7:M7)=0,"",AVERAGE(B7:M7))</f>
        <v>0</v>
      </c>
    </row>
    <row r="8" spans="1:15" x14ac:dyDescent="0.25">
      <c r="A8" s="9" t="s">
        <v>21</v>
      </c>
      <c r="B8" s="10">
        <f>IF(COUNT(B5:B7,B11:B26)=0,"",SUM(B5:B7))</f>
        <v>45000</v>
      </c>
      <c r="C8" s="10">
        <f>IF(COUNT(C5:C7,C11:C26)=0,"",SUM(C5:C7))</f>
        <v>48000</v>
      </c>
      <c r="D8" s="10">
        <f>IF(COUNT(D5:D7,D11:D26)=0,"",SUM(D5:D7))</f>
        <v>45000</v>
      </c>
      <c r="E8" s="10" t="str">
        <f>IF(COUNT(E5:E7,E11:E26)=0,"",SUM(E5:E7))</f>
        <v/>
      </c>
      <c r="F8" s="10" t="str">
        <f>IF(COUNT(F5:F7,F11:F26)=0,"",SUM(F5:F7))</f>
        <v/>
      </c>
      <c r="G8" s="10" t="str">
        <f>IF(COUNT(G5:G7,G11:G26)=0,"",SUM(G5:G7))</f>
        <v/>
      </c>
      <c r="H8" s="10" t="str">
        <f>IF(COUNT(H5:H7,H11:H26)=0,"",SUM(H5:H7))</f>
        <v/>
      </c>
      <c r="I8" s="10" t="str">
        <f>IF(COUNT(I5:I7,I11:I26)=0,"",SUM(I5:I7))</f>
        <v/>
      </c>
      <c r="J8" s="10" t="str">
        <f>IF(COUNT(J5:J7,J11:J26)=0,"",SUM(J5:J7))</f>
        <v/>
      </c>
      <c r="K8" s="10" t="str">
        <f>IF(COUNT(K5:K7,K11:K26)=0,"",SUM(K5:K7))</f>
        <v/>
      </c>
      <c r="L8" s="10" t="str">
        <f>IF(COUNT(L5:L7,L11:L26)=0,"",SUM(L5:L7))</f>
        <v/>
      </c>
      <c r="M8" s="10" t="str">
        <f>IF(COUNT(M5:M7,M11:M26)=0,"",SUM(M5:M7))</f>
        <v/>
      </c>
      <c r="N8" s="10">
        <f>SUM(B8:M8)</f>
        <v>138000</v>
      </c>
      <c r="O8" s="10">
        <f>IF(COUNT(B8:M8)=0,"",AVERAGE(B8:M8))</f>
        <v>46000</v>
      </c>
    </row>
    <row r="10" spans="1:1" x14ac:dyDescent="0.25">
      <c r="A10" s="4" t="s">
        <v>22</v>
      </c>
    </row>
    <row r="11" spans="1:15" x14ac:dyDescent="0.25">
      <c r="A11" s="5" t="str">
        <f>'Bütçe'!A11</f>
        <v>Kira</v>
      </c>
      <c r="B11" s="6">
        <v>15000</v>
      </c>
      <c r="C11" s="6">
        <v>15000</v>
      </c>
      <c r="D11" s="6">
        <v>15000</v>
      </c>
      <c r="E11" s="6"/>
      <c r="F11" s="6"/>
      <c r="G11" s="6"/>
      <c r="H11" s="6"/>
      <c r="I11" s="6"/>
      <c r="J11" s="6"/>
      <c r="K11" s="6"/>
      <c r="L11" s="6"/>
      <c r="M11" s="6"/>
      <c r="N11" s="7">
        <f>SUM(B11:M11)</f>
        <v>45000</v>
      </c>
      <c r="O11" s="8">
        <f>IF(COUNT(B11:M11)=0,"",AVERAGE(B11:M11))</f>
        <v>15000</v>
      </c>
    </row>
    <row r="12" spans="1:15" x14ac:dyDescent="0.25">
      <c r="A12" s="5" t="str">
        <f>'Bütçe'!A12</f>
        <v>Aidat</v>
      </c>
      <c r="B12" s="6">
        <v>1200</v>
      </c>
      <c r="C12" s="6">
        <v>1200</v>
      </c>
      <c r="D12" s="6">
        <v>1200</v>
      </c>
      <c r="E12" s="6"/>
      <c r="F12" s="6"/>
      <c r="G12" s="6"/>
      <c r="H12" s="6"/>
      <c r="I12" s="6"/>
      <c r="J12" s="6"/>
      <c r="K12" s="6"/>
      <c r="L12" s="6"/>
      <c r="M12" s="6"/>
      <c r="N12" s="7">
        <f>SUM(B12:M12)</f>
        <v>3600</v>
      </c>
      <c r="O12" s="8">
        <f>IF(COUNT(B12:M12)=0,"",AVERAGE(B12:M12))</f>
        <v>1200</v>
      </c>
    </row>
    <row r="13" spans="1:15" x14ac:dyDescent="0.25">
      <c r="A13" s="5" t="str">
        <f>'Bütçe'!A13</f>
        <v>Elektrik</v>
      </c>
      <c r="B13" s="6">
        <v>1040</v>
      </c>
      <c r="C13" s="6">
        <v>980</v>
      </c>
      <c r="D13" s="6">
        <v>910</v>
      </c>
      <c r="E13" s="6"/>
      <c r="F13" s="6"/>
      <c r="G13" s="6"/>
      <c r="H13" s="6"/>
      <c r="I13" s="6"/>
      <c r="J13" s="6"/>
      <c r="K13" s="6"/>
      <c r="L13" s="6"/>
      <c r="M13" s="6"/>
      <c r="N13" s="7">
        <f>SUM(B13:M13)</f>
        <v>2930</v>
      </c>
      <c r="O13" s="8">
        <f>IF(COUNT(B13:M13)=0,"",AVERAGE(B13:M13))</f>
        <v>976.66666667</v>
      </c>
    </row>
    <row r="14" spans="1:15" x14ac:dyDescent="0.25">
      <c r="A14" s="5" t="str">
        <f>'Bütçe'!A14</f>
        <v>Su</v>
      </c>
      <c r="B14" s="6">
        <v>470</v>
      </c>
      <c r="C14" s="6">
        <v>450</v>
      </c>
      <c r="D14" s="6">
        <v>440</v>
      </c>
      <c r="E14" s="6"/>
      <c r="F14" s="6"/>
      <c r="G14" s="6"/>
      <c r="H14" s="6"/>
      <c r="I14" s="6"/>
      <c r="J14" s="6"/>
      <c r="K14" s="6"/>
      <c r="L14" s="6"/>
      <c r="M14" s="6"/>
      <c r="N14" s="7">
        <f>SUM(B14:M14)</f>
        <v>1360</v>
      </c>
      <c r="O14" s="8">
        <f>IF(COUNT(B14:M14)=0,"",AVERAGE(B14:M14))</f>
        <v>453.33333333</v>
      </c>
    </row>
    <row r="15" spans="1:15" x14ac:dyDescent="0.25">
      <c r="A15" s="5" t="str">
        <f>'Bütçe'!A15</f>
        <v>Doğalgaz</v>
      </c>
      <c r="B15" s="6">
        <v>2860</v>
      </c>
      <c r="C15" s="6">
        <v>2650</v>
      </c>
      <c r="D15" s="6">
        <v>1750</v>
      </c>
      <c r="E15" s="6"/>
      <c r="F15" s="6"/>
      <c r="G15" s="6"/>
      <c r="H15" s="6"/>
      <c r="I15" s="6"/>
      <c r="J15" s="6"/>
      <c r="K15" s="6"/>
      <c r="L15" s="6"/>
      <c r="M15" s="6"/>
      <c r="N15" s="7">
        <f>SUM(B15:M15)</f>
        <v>7260</v>
      </c>
      <c r="O15" s="8">
        <f>IF(COUNT(B15:M15)=0,"",AVERAGE(B15:M15))</f>
        <v>2420</v>
      </c>
    </row>
    <row r="16" spans="1:15" x14ac:dyDescent="0.25">
      <c r="A16" s="5" t="str">
        <f>'Bütçe'!A16</f>
        <v>İnternet / Telefon</v>
      </c>
      <c r="B16" s="6">
        <v>1100</v>
      </c>
      <c r="C16" s="6">
        <v>1100</v>
      </c>
      <c r="D16" s="6">
        <v>1100</v>
      </c>
      <c r="E16" s="6"/>
      <c r="F16" s="6"/>
      <c r="G16" s="6"/>
      <c r="H16" s="6"/>
      <c r="I16" s="6"/>
      <c r="J16" s="6"/>
      <c r="K16" s="6"/>
      <c r="L16" s="6"/>
      <c r="M16" s="6"/>
      <c r="N16" s="7">
        <f>SUM(B16:M16)</f>
        <v>3300</v>
      </c>
      <c r="O16" s="8">
        <f>IF(COUNT(B16:M16)=0,"",AVERAGE(B16:M16))</f>
        <v>1100</v>
      </c>
    </row>
    <row r="17" spans="1:15" x14ac:dyDescent="0.25">
      <c r="A17" s="5" t="str">
        <f>'Bütçe'!A17</f>
        <v>Market</v>
      </c>
      <c r="B17" s="6">
        <v>10350</v>
      </c>
      <c r="C17" s="6">
        <v>9400</v>
      </c>
      <c r="D17" s="6">
        <v>8800</v>
      </c>
      <c r="E17" s="6"/>
      <c r="F17" s="6"/>
      <c r="G17" s="6"/>
      <c r="H17" s="6"/>
      <c r="I17" s="6"/>
      <c r="J17" s="6"/>
      <c r="K17" s="6"/>
      <c r="L17" s="6"/>
      <c r="M17" s="6"/>
      <c r="N17" s="7">
        <f>SUM(B17:M17)</f>
        <v>28550</v>
      </c>
      <c r="O17" s="8">
        <f>IF(COUNT(B17:M17)=0,"",AVERAGE(B17:M17))</f>
        <v>9516.6666667</v>
      </c>
    </row>
    <row r="18" spans="1:15" x14ac:dyDescent="0.25">
      <c r="A18" s="5" t="str">
        <f>'Bütçe'!A18</f>
        <v>Ulaşım</v>
      </c>
      <c r="B18" s="6">
        <v>2300</v>
      </c>
      <c r="C18" s="6">
        <v>2650</v>
      </c>
      <c r="D18" s="6">
        <v>2450</v>
      </c>
      <c r="E18" s="6"/>
      <c r="F18" s="6"/>
      <c r="G18" s="6"/>
      <c r="H18" s="6"/>
      <c r="I18" s="6"/>
      <c r="J18" s="6"/>
      <c r="K18" s="6"/>
      <c r="L18" s="6"/>
      <c r="M18" s="6"/>
      <c r="N18" s="7">
        <f>SUM(B18:M18)</f>
        <v>7400</v>
      </c>
      <c r="O18" s="8">
        <f>IF(COUNT(B18:M18)=0,"",AVERAGE(B18:M18))</f>
        <v>2466.6666667</v>
      </c>
    </row>
    <row r="19" spans="1:15" x14ac:dyDescent="0.25">
      <c r="A19" s="5" t="str">
        <f>'Bütçe'!A19</f>
        <v>Sağlık</v>
      </c>
      <c r="B19" s="6">
        <v>250</v>
      </c>
      <c r="C19" s="6">
        <v>1800</v>
      </c>
      <c r="D19" s="6">
        <v>400</v>
      </c>
      <c r="E19" s="6"/>
      <c r="F19" s="6"/>
      <c r="G19" s="6"/>
      <c r="H19" s="6"/>
      <c r="I19" s="6"/>
      <c r="J19" s="6"/>
      <c r="K19" s="6"/>
      <c r="L19" s="6"/>
      <c r="M19" s="6"/>
      <c r="N19" s="7">
        <f>SUM(B19:M19)</f>
        <v>2450</v>
      </c>
      <c r="O19" s="8">
        <f>IF(COUNT(B19:M19)=0,"",AVERAGE(B19:M19))</f>
        <v>816.66666667</v>
      </c>
    </row>
    <row r="20" spans="1:15" x14ac:dyDescent="0.25">
      <c r="A20" s="5" t="str">
        <f>'Bütçe'!A20</f>
        <v>Eğitim</v>
      </c>
      <c r="B20" s="6">
        <v>1000</v>
      </c>
      <c r="C20" s="6">
        <v>1000</v>
      </c>
      <c r="D20" s="6">
        <v>1000</v>
      </c>
      <c r="E20" s="6"/>
      <c r="F20" s="6"/>
      <c r="G20" s="6"/>
      <c r="H20" s="6"/>
      <c r="I20" s="6"/>
      <c r="J20" s="6"/>
      <c r="K20" s="6"/>
      <c r="L20" s="6"/>
      <c r="M20" s="6"/>
      <c r="N20" s="7">
        <f>SUM(B20:M20)</f>
        <v>3000</v>
      </c>
      <c r="O20" s="8">
        <f>IF(COUNT(B20:M20)=0,"",AVERAGE(B20:M20))</f>
        <v>1000</v>
      </c>
    </row>
    <row r="21" spans="1:15" x14ac:dyDescent="0.25">
      <c r="A21" s="5" t="str">
        <f>'Bütçe'!A21</f>
        <v>Giyim</v>
      </c>
      <c r="B21" s="6">
        <v>2400</v>
      </c>
      <c r="C21" s="6">
        <v>600</v>
      </c>
      <c r="D21" s="6">
        <v>900</v>
      </c>
      <c r="E21" s="6"/>
      <c r="F21" s="6"/>
      <c r="G21" s="6"/>
      <c r="H21" s="6"/>
      <c r="I21" s="6"/>
      <c r="J21" s="6"/>
      <c r="K21" s="6"/>
      <c r="L21" s="6"/>
      <c r="M21" s="6"/>
      <c r="N21" s="7">
        <f>SUM(B21:M21)</f>
        <v>3900</v>
      </c>
      <c r="O21" s="8">
        <f>IF(COUNT(B21:M21)=0,"",AVERAGE(B21:M21))</f>
        <v>1300</v>
      </c>
    </row>
    <row r="22" spans="1:15" x14ac:dyDescent="0.25">
      <c r="A22" s="5" t="str">
        <f>'Bütçe'!A22</f>
        <v>Eğlence</v>
      </c>
      <c r="B22" s="6">
        <v>1900</v>
      </c>
      <c r="C22" s="6">
        <v>1300</v>
      </c>
      <c r="D22" s="6">
        <v>1600</v>
      </c>
      <c r="E22" s="6"/>
      <c r="F22" s="6"/>
      <c r="G22" s="6"/>
      <c r="H22" s="6"/>
      <c r="I22" s="6"/>
      <c r="J22" s="6"/>
      <c r="K22" s="6"/>
      <c r="L22" s="6"/>
      <c r="M22" s="6"/>
      <c r="N22" s="7">
        <f>SUM(B22:M22)</f>
        <v>4800</v>
      </c>
      <c r="O22" s="8">
        <f>IF(COUNT(B22:M22)=0,"",AVERAGE(B22:M22))</f>
        <v>1600</v>
      </c>
    </row>
    <row r="23" spans="1:15" x14ac:dyDescent="0.25">
      <c r="A23" s="5" t="str">
        <f>'Bütçe'!A23</f>
        <v>Abonelikler</v>
      </c>
      <c r="B23" s="6">
        <v>450</v>
      </c>
      <c r="C23" s="6">
        <v>450</v>
      </c>
      <c r="D23" s="6">
        <v>600</v>
      </c>
      <c r="E23" s="6"/>
      <c r="F23" s="6"/>
      <c r="G23" s="6"/>
      <c r="H23" s="6"/>
      <c r="I23" s="6"/>
      <c r="J23" s="6"/>
      <c r="K23" s="6"/>
      <c r="L23" s="6"/>
      <c r="M23" s="6"/>
      <c r="N23" s="7">
        <f>SUM(B23:M23)</f>
        <v>1500</v>
      </c>
      <c r="O23" s="8">
        <f>IF(COUNT(B23:M23)=0,"",AVERAGE(B23:M23))</f>
        <v>500</v>
      </c>
    </row>
    <row r="24" spans="1:15" x14ac:dyDescent="0.25">
      <c r="A24" s="5" t="str">
        <f>'Bütçe'!A24</f>
        <v>Kredi kartı / Borç ödemesi</v>
      </c>
      <c r="B24" s="6">
        <v>2000</v>
      </c>
      <c r="C24" s="6">
        <v>2000</v>
      </c>
      <c r="D24" s="6">
        <v>2000</v>
      </c>
      <c r="E24" s="6"/>
      <c r="F24" s="6"/>
      <c r="G24" s="6"/>
      <c r="H24" s="6"/>
      <c r="I24" s="6"/>
      <c r="J24" s="6"/>
      <c r="K24" s="6"/>
      <c r="L24" s="6"/>
      <c r="M24" s="6"/>
      <c r="N24" s="7">
        <f>SUM(B24:M24)</f>
        <v>6000</v>
      </c>
      <c r="O24" s="8">
        <f>IF(COUNT(B24:M24)=0,"",AVERAGE(B24:M24))</f>
        <v>2000</v>
      </c>
    </row>
    <row r="25" spans="1:15" x14ac:dyDescent="0.25">
      <c r="A25" s="11" t="str">
        <f>'Bütçe'!A25</f>
        <v>Birikim</v>
      </c>
      <c r="B25" s="6">
        <v>1500</v>
      </c>
      <c r="C25" s="6">
        <v>4000</v>
      </c>
      <c r="D25" s="6">
        <v>3500</v>
      </c>
      <c r="E25" s="6"/>
      <c r="F25" s="6"/>
      <c r="G25" s="6"/>
      <c r="H25" s="6"/>
      <c r="I25" s="6"/>
      <c r="J25" s="6"/>
      <c r="K25" s="6"/>
      <c r="L25" s="6"/>
      <c r="M25" s="6"/>
      <c r="N25" s="7">
        <f>SUM(B25:M25)</f>
        <v>9000</v>
      </c>
      <c r="O25" s="8">
        <f>IF(COUNT(B25:M25)=0,"",AVERAGE(B25:M25))</f>
        <v>3000</v>
      </c>
    </row>
    <row r="26" spans="1:15" x14ac:dyDescent="0.25">
      <c r="A26" s="5" t="str">
        <f>'Bütçe'!A26</f>
        <v>Diğer</v>
      </c>
      <c r="B26" s="6">
        <v>1200</v>
      </c>
      <c r="C26" s="6">
        <v>650</v>
      </c>
      <c r="D26" s="6">
        <v>700</v>
      </c>
      <c r="E26" s="6"/>
      <c r="F26" s="6"/>
      <c r="G26" s="6"/>
      <c r="H26" s="6"/>
      <c r="I26" s="6"/>
      <c r="J26" s="6"/>
      <c r="K26" s="6"/>
      <c r="L26" s="6"/>
      <c r="M26" s="6"/>
      <c r="N26" s="7">
        <f>SUM(B26:M26)</f>
        <v>2550</v>
      </c>
      <c r="O26" s="8">
        <f>IF(COUNT(B26:M26)=0,"",AVERAGE(B26:M26))</f>
        <v>850</v>
      </c>
    </row>
    <row r="27" spans="1:15" x14ac:dyDescent="0.25">
      <c r="A27" s="9" t="s">
        <v>39</v>
      </c>
      <c r="B27" s="10">
        <f>IF(COUNT(B5:B7,B11:B26)=0,"",SUM(B11:B26))</f>
        <v>45020</v>
      </c>
      <c r="C27" s="10">
        <f>IF(COUNT(C5:C7,C11:C26)=0,"",SUM(C11:C26))</f>
        <v>45230</v>
      </c>
      <c r="D27" s="10">
        <f>IF(COUNT(D5:D7,D11:D26)=0,"",SUM(D11:D26))</f>
        <v>42350</v>
      </c>
      <c r="E27" s="10" t="str">
        <f>IF(COUNT(E5:E7,E11:E26)=0,"",SUM(E11:E26))</f>
        <v/>
      </c>
      <c r="F27" s="10" t="str">
        <f>IF(COUNT(F5:F7,F11:F26)=0,"",SUM(F11:F26))</f>
        <v/>
      </c>
      <c r="G27" s="10" t="str">
        <f>IF(COUNT(G5:G7,G11:G26)=0,"",SUM(G11:G26))</f>
        <v/>
      </c>
      <c r="H27" s="10" t="str">
        <f>IF(COUNT(H5:H7,H11:H26)=0,"",SUM(H11:H26))</f>
        <v/>
      </c>
      <c r="I27" s="10" t="str">
        <f>IF(COUNT(I5:I7,I11:I26)=0,"",SUM(I11:I26))</f>
        <v/>
      </c>
      <c r="J27" s="10" t="str">
        <f>IF(COUNT(J5:J7,J11:J26)=0,"",SUM(J11:J26))</f>
        <v/>
      </c>
      <c r="K27" s="10" t="str">
        <f>IF(COUNT(K5:K7,K11:K26)=0,"",SUM(K11:K26))</f>
        <v/>
      </c>
      <c r="L27" s="10" t="str">
        <f>IF(COUNT(L5:L7,L11:L26)=0,"",SUM(L11:L26))</f>
        <v/>
      </c>
      <c r="M27" s="10" t="str">
        <f>IF(COUNT(M5:M7,M11:M26)=0,"",SUM(M11:M26))</f>
        <v/>
      </c>
      <c r="N27" s="10">
        <f>SUM(B27:M27)</f>
        <v>132600</v>
      </c>
      <c r="O27" s="10">
        <f>IF(COUNT(B27:M27)=0,"",AVERAGE(B27:M27))</f>
        <v>44200</v>
      </c>
    </row>
    <row r="29" spans="1:15" x14ac:dyDescent="0.25">
      <c r="A29" s="12" t="s">
        <v>40</v>
      </c>
      <c r="B29" s="13">
        <f>IF(B8="","",B8-B27)</f>
        <v>-20</v>
      </c>
      <c r="C29" s="13">
        <f>IF(C8="","",C8-C27)</f>
        <v>2770</v>
      </c>
      <c r="D29" s="13">
        <f>IF(D8="","",D8-D27)</f>
        <v>2650</v>
      </c>
      <c r="E29" s="13" t="str">
        <f>IF(E8="","",E8-E27)</f>
        <v/>
      </c>
      <c r="F29" s="13" t="str">
        <f>IF(F8="","",F8-F27)</f>
        <v/>
      </c>
      <c r="G29" s="13" t="str">
        <f>IF(G8="","",G8-G27)</f>
        <v/>
      </c>
      <c r="H29" s="13" t="str">
        <f>IF(H8="","",H8-H27)</f>
        <v/>
      </c>
      <c r="I29" s="13" t="str">
        <f>IF(I8="","",I8-I27)</f>
        <v/>
      </c>
      <c r="J29" s="13" t="str">
        <f>IF(J8="","",J8-J27)</f>
        <v/>
      </c>
      <c r="K29" s="13" t="str">
        <f>IF(K8="","",K8-K27)</f>
        <v/>
      </c>
      <c r="L29" s="13" t="str">
        <f>IF(L8="","",L8-L27)</f>
        <v/>
      </c>
      <c r="M29" s="13" t="str">
        <f>IF(M8="","",M8-M27)</f>
        <v/>
      </c>
      <c r="N29" s="13">
        <f>SUM(B29:M29)</f>
        <v>5400</v>
      </c>
      <c r="O29" s="13">
        <f>IF(COUNT(B29:M29)=0,"",AVERAGE(B29:M29))</f>
        <v>1800</v>
      </c>
    </row>
    <row r="30" spans="1:15" x14ac:dyDescent="0.25">
      <c r="A30" s="12" t="s">
        <v>41</v>
      </c>
      <c r="B30" s="13">
        <f>IF(B8="","",B25+B29)</f>
        <v>1480</v>
      </c>
      <c r="C30" s="13">
        <f>IF(C8="","",C25+C29)</f>
        <v>6770</v>
      </c>
      <c r="D30" s="13">
        <f>IF(D8="","",D25+D29)</f>
        <v>6150</v>
      </c>
      <c r="E30" s="13" t="str">
        <f>IF(E8="","",E25+E29)</f>
        <v/>
      </c>
      <c r="F30" s="13" t="str">
        <f>IF(F8="","",F25+F29)</f>
        <v/>
      </c>
      <c r="G30" s="13" t="str">
        <f>IF(G8="","",G25+G29)</f>
        <v/>
      </c>
      <c r="H30" s="13" t="str">
        <f>IF(H8="","",H25+H29)</f>
        <v/>
      </c>
      <c r="I30" s="13" t="str">
        <f>IF(I8="","",I25+I29)</f>
        <v/>
      </c>
      <c r="J30" s="13" t="str">
        <f>IF(J8="","",J25+J29)</f>
        <v/>
      </c>
      <c r="K30" s="13" t="str">
        <f>IF(K8="","",K25+K29)</f>
        <v/>
      </c>
      <c r="L30" s="13" t="str">
        <f>IF(L8="","",L25+L29)</f>
        <v/>
      </c>
      <c r="M30" s="13" t="str">
        <f>IF(M8="","",M25+M29)</f>
        <v/>
      </c>
      <c r="N30" s="13">
        <f>SUM(B30:M30)</f>
        <v>14400</v>
      </c>
      <c r="O30" s="13">
        <f>IF(COUNT(B30:M30)=0,"",AVERAGE(B30:M30))</f>
        <v>4800</v>
      </c>
    </row>
    <row r="31" spans="1:15" x14ac:dyDescent="0.25">
      <c r="A31" s="12" t="s">
        <v>42</v>
      </c>
      <c r="B31" s="14">
        <f>IF(N(B8)=0,"",B30/B8)</f>
        <v>0.032888888889</v>
      </c>
      <c r="C31" s="14">
        <f>IF(N(C8)=0,"",C30/C8)</f>
        <v>0.14104166667</v>
      </c>
      <c r="D31" s="14">
        <f>IF(N(D8)=0,"",D30/D8)</f>
        <v>0.13666666667</v>
      </c>
      <c r="E31" s="14" t="str">
        <f>IF(N(E8)=0,"",E30/E8)</f>
        <v/>
      </c>
      <c r="F31" s="14" t="str">
        <f>IF(N(F8)=0,"",F30/F8)</f>
        <v/>
      </c>
      <c r="G31" s="14" t="str">
        <f>IF(N(G8)=0,"",G30/G8)</f>
        <v/>
      </c>
      <c r="H31" s="14" t="str">
        <f>IF(N(H8)=0,"",H30/H8)</f>
        <v/>
      </c>
      <c r="I31" s="14" t="str">
        <f>IF(N(I8)=0,"",I30/I8)</f>
        <v/>
      </c>
      <c r="J31" s="14" t="str">
        <f>IF(N(J8)=0,"",J30/J8)</f>
        <v/>
      </c>
      <c r="K31" s="14" t="str">
        <f>IF(N(K8)=0,"",K30/K8)</f>
        <v/>
      </c>
      <c r="L31" s="14" t="str">
        <f>IF(N(L8)=0,"",L30/L8)</f>
        <v/>
      </c>
      <c r="M31" s="14" t="str">
        <f>IF(N(M8)=0,"",M30/M8)</f>
        <v/>
      </c>
      <c r="N31" s="14">
        <f>IF(N(N8)=0,"",N30/N8)</f>
        <v>0.10434782609</v>
      </c>
      <c r="O31" s="14">
        <f>IF(N(O8)=0,"",O30/O8)</f>
        <v>0.10434782609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E0B"/>
  </sheetPr>
  <dimension ref="A1:N31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13" width="11" customWidth="1"/>
    <col min="14" max="14" width="15" customWidth="1"/>
    <col min="15" max="15" width="4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3" spans="1:14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47</v>
      </c>
    </row>
    <row r="4" spans="1:1" x14ac:dyDescent="0.25">
      <c r="A4" s="4" t="s">
        <v>17</v>
      </c>
    </row>
    <row r="5" spans="1:14" x14ac:dyDescent="0.25">
      <c r="A5" s="5" t="str">
        <f>'Bütçe'!A5</f>
        <v>Maaş</v>
      </c>
      <c r="B5" s="8">
        <f>IF(COUNT('Gerçekleşen'!B5)=0,"",'Gerçekleşen'!B5-'Bütçe'!B5)</f>
        <v>0</v>
      </c>
      <c r="C5" s="8">
        <f>IF(COUNT('Gerçekleşen'!C5)=0,"",'Gerçekleşen'!C5-'Bütçe'!C5)</f>
        <v>0</v>
      </c>
      <c r="D5" s="8">
        <f>IF(COUNT('Gerçekleşen'!D5)=0,"",'Gerçekleşen'!D5-'Bütçe'!D5)</f>
        <v>0</v>
      </c>
      <c r="E5" s="8" t="str">
        <f>IF(COUNT('Gerçekleşen'!E5)=0,"",'Gerçekleşen'!E5-'Bütçe'!E5)</f>
        <v/>
      </c>
      <c r="F5" s="8" t="str">
        <f>IF(COUNT('Gerçekleşen'!F5)=0,"",'Gerçekleşen'!F5-'Bütçe'!F5)</f>
        <v/>
      </c>
      <c r="G5" s="8" t="str">
        <f>IF(COUNT('Gerçekleşen'!G5)=0,"",'Gerçekleşen'!G5-'Bütçe'!G5)</f>
        <v/>
      </c>
      <c r="H5" s="8" t="str">
        <f>IF(COUNT('Gerçekleşen'!H5)=0,"",'Gerçekleşen'!H5-'Bütçe'!H5)</f>
        <v/>
      </c>
      <c r="I5" s="8" t="str">
        <f>IF(COUNT('Gerçekleşen'!I5)=0,"",'Gerçekleşen'!I5-'Bütçe'!I5)</f>
        <v/>
      </c>
      <c r="J5" s="8" t="str">
        <f>IF(COUNT('Gerçekleşen'!J5)=0,"",'Gerçekleşen'!J5-'Bütçe'!J5)</f>
        <v/>
      </c>
      <c r="K5" s="8" t="str">
        <f>IF(COUNT('Gerçekleşen'!K5)=0,"",'Gerçekleşen'!K5-'Bütçe'!K5)</f>
        <v/>
      </c>
      <c r="L5" s="8" t="str">
        <f>IF(COUNT('Gerçekleşen'!L5)=0,"",'Gerçekleşen'!L5-'Bütçe'!L5)</f>
        <v/>
      </c>
      <c r="M5" s="8" t="str">
        <f>IF(COUNT('Gerçekleşen'!M5)=0,"",'Gerçekleşen'!M5-'Bütçe'!M5)</f>
        <v/>
      </c>
      <c r="N5" s="10">
        <f>SUM(B5:M5)</f>
        <v>0</v>
      </c>
    </row>
    <row r="6" spans="1:14" x14ac:dyDescent="0.25">
      <c r="A6" s="5" t="str">
        <f>'Bütçe'!A6</f>
        <v>Ek gelir</v>
      </c>
      <c r="B6" s="8">
        <f>IF(COUNT('Gerçekleşen'!B6)=0,"",'Gerçekleşen'!B6-'Bütçe'!B6)</f>
        <v>0</v>
      </c>
      <c r="C6" s="8">
        <f>IF(COUNT('Gerçekleşen'!C6)=0,"",'Gerçekleşen'!C6-'Bütçe'!C6)</f>
        <v>3000</v>
      </c>
      <c r="D6" s="8">
        <f>IF(COUNT('Gerçekleşen'!D6)=0,"",'Gerçekleşen'!D6-'Bütçe'!D6)</f>
        <v>0</v>
      </c>
      <c r="E6" s="8" t="str">
        <f>IF(COUNT('Gerçekleşen'!E6)=0,"",'Gerçekleşen'!E6-'Bütçe'!E6)</f>
        <v/>
      </c>
      <c r="F6" s="8" t="str">
        <f>IF(COUNT('Gerçekleşen'!F6)=0,"",'Gerçekleşen'!F6-'Bütçe'!F6)</f>
        <v/>
      </c>
      <c r="G6" s="8" t="str">
        <f>IF(COUNT('Gerçekleşen'!G6)=0,"",'Gerçekleşen'!G6-'Bütçe'!G6)</f>
        <v/>
      </c>
      <c r="H6" s="8" t="str">
        <f>IF(COUNT('Gerçekleşen'!H6)=0,"",'Gerçekleşen'!H6-'Bütçe'!H6)</f>
        <v/>
      </c>
      <c r="I6" s="8" t="str">
        <f>IF(COUNT('Gerçekleşen'!I6)=0,"",'Gerçekleşen'!I6-'Bütçe'!I6)</f>
        <v/>
      </c>
      <c r="J6" s="8" t="str">
        <f>IF(COUNT('Gerçekleşen'!J6)=0,"",'Gerçekleşen'!J6-'Bütçe'!J6)</f>
        <v/>
      </c>
      <c r="K6" s="8" t="str">
        <f>IF(COUNT('Gerçekleşen'!K6)=0,"",'Gerçekleşen'!K6-'Bütçe'!K6)</f>
        <v/>
      </c>
      <c r="L6" s="8" t="str">
        <f>IF(COUNT('Gerçekleşen'!L6)=0,"",'Gerçekleşen'!L6-'Bütçe'!L6)</f>
        <v/>
      </c>
      <c r="M6" s="8" t="str">
        <f>IF(COUNT('Gerçekleşen'!M6)=0,"",'Gerçekleşen'!M6-'Bütçe'!M6)</f>
        <v/>
      </c>
      <c r="N6" s="10">
        <f>SUM(B6:M6)</f>
        <v>3000</v>
      </c>
    </row>
    <row r="7" spans="1:14" x14ac:dyDescent="0.25">
      <c r="A7" s="5" t="str">
        <f>'Bütçe'!A7</f>
        <v>Diğer gelir</v>
      </c>
      <c r="B7" s="8">
        <f>IF(COUNT('Gerçekleşen'!B7)=0,"",'Gerçekleşen'!B7-'Bütçe'!B7)</f>
        <v>0</v>
      </c>
      <c r="C7" s="8">
        <f>IF(COUNT('Gerçekleşen'!C7)=0,"",'Gerçekleşen'!C7-'Bütçe'!C7)</f>
        <v>0</v>
      </c>
      <c r="D7" s="8">
        <f>IF(COUNT('Gerçekleşen'!D7)=0,"",'Gerçekleşen'!D7-'Bütçe'!D7)</f>
        <v>0</v>
      </c>
      <c r="E7" s="8" t="str">
        <f>IF(COUNT('Gerçekleşen'!E7)=0,"",'Gerçekleşen'!E7-'Bütçe'!E7)</f>
        <v/>
      </c>
      <c r="F7" s="8" t="str">
        <f>IF(COUNT('Gerçekleşen'!F7)=0,"",'Gerçekleşen'!F7-'Bütçe'!F7)</f>
        <v/>
      </c>
      <c r="G7" s="8" t="str">
        <f>IF(COUNT('Gerçekleşen'!G7)=0,"",'Gerçekleşen'!G7-'Bütçe'!G7)</f>
        <v/>
      </c>
      <c r="H7" s="8" t="str">
        <f>IF(COUNT('Gerçekleşen'!H7)=0,"",'Gerçekleşen'!H7-'Bütçe'!H7)</f>
        <v/>
      </c>
      <c r="I7" s="8" t="str">
        <f>IF(COUNT('Gerçekleşen'!I7)=0,"",'Gerçekleşen'!I7-'Bütçe'!I7)</f>
        <v/>
      </c>
      <c r="J7" s="8" t="str">
        <f>IF(COUNT('Gerçekleşen'!J7)=0,"",'Gerçekleşen'!J7-'Bütçe'!J7)</f>
        <v/>
      </c>
      <c r="K7" s="8" t="str">
        <f>IF(COUNT('Gerçekleşen'!K7)=0,"",'Gerçekleşen'!K7-'Bütçe'!K7)</f>
        <v/>
      </c>
      <c r="L7" s="8" t="str">
        <f>IF(COUNT('Gerçekleşen'!L7)=0,"",'Gerçekleşen'!L7-'Bütçe'!L7)</f>
        <v/>
      </c>
      <c r="M7" s="8" t="str">
        <f>IF(COUNT('Gerçekleşen'!M7)=0,"",'Gerçekleşen'!M7-'Bütçe'!M7)</f>
        <v/>
      </c>
      <c r="N7" s="10">
        <f>SUM(B7:M7)</f>
        <v>0</v>
      </c>
    </row>
    <row r="8" spans="1:14" x14ac:dyDescent="0.25">
      <c r="A8" s="9" t="s">
        <v>21</v>
      </c>
      <c r="B8" s="10">
        <f>IF('Gerçekleşen'!B8="","",'Gerçekleşen'!B8-'Bütçe'!B8)</f>
        <v>0</v>
      </c>
      <c r="C8" s="10">
        <f>IF('Gerçekleşen'!C8="","",'Gerçekleşen'!C8-'Bütçe'!C8)</f>
        <v>3000</v>
      </c>
      <c r="D8" s="10">
        <f>IF('Gerçekleşen'!D8="","",'Gerçekleşen'!D8-'Bütçe'!D8)</f>
        <v>0</v>
      </c>
      <c r="E8" s="10" t="str">
        <f>IF('Gerçekleşen'!E8="","",'Gerçekleşen'!E8-'Bütçe'!E8)</f>
        <v/>
      </c>
      <c r="F8" s="10" t="str">
        <f>IF('Gerçekleşen'!F8="","",'Gerçekleşen'!F8-'Bütçe'!F8)</f>
        <v/>
      </c>
      <c r="G8" s="10" t="str">
        <f>IF('Gerçekleşen'!G8="","",'Gerçekleşen'!G8-'Bütçe'!G8)</f>
        <v/>
      </c>
      <c r="H8" s="10" t="str">
        <f>IF('Gerçekleşen'!H8="","",'Gerçekleşen'!H8-'Bütçe'!H8)</f>
        <v/>
      </c>
      <c r="I8" s="10" t="str">
        <f>IF('Gerçekleşen'!I8="","",'Gerçekleşen'!I8-'Bütçe'!I8)</f>
        <v/>
      </c>
      <c r="J8" s="10" t="str">
        <f>IF('Gerçekleşen'!J8="","",'Gerçekleşen'!J8-'Bütçe'!J8)</f>
        <v/>
      </c>
      <c r="K8" s="10" t="str">
        <f>IF('Gerçekleşen'!K8="","",'Gerçekleşen'!K8-'Bütçe'!K8)</f>
        <v/>
      </c>
      <c r="L8" s="10" t="str">
        <f>IF('Gerçekleşen'!L8="","",'Gerçekleşen'!L8-'Bütçe'!L8)</f>
        <v/>
      </c>
      <c r="M8" s="10" t="str">
        <f>IF('Gerçekleşen'!M8="","",'Gerçekleşen'!M8-'Bütçe'!M8)</f>
        <v/>
      </c>
      <c r="N8" s="10">
        <f>SUM(B8:M8)</f>
        <v>3000</v>
      </c>
    </row>
    <row r="10" spans="1:1" x14ac:dyDescent="0.25">
      <c r="A10" s="4" t="s">
        <v>22</v>
      </c>
    </row>
    <row r="11" spans="1:14" x14ac:dyDescent="0.25">
      <c r="A11" s="5" t="str">
        <f>'Bütçe'!A11</f>
        <v>Kira</v>
      </c>
      <c r="B11" s="8">
        <f>IF(COUNT('Gerçekleşen'!B11)=0,"",'Bütçe'!B11-'Gerçekleşen'!B11)</f>
        <v>0</v>
      </c>
      <c r="C11" s="8">
        <f>IF(COUNT('Gerçekleşen'!C11)=0,"",'Bütçe'!C11-'Gerçekleşen'!C11)</f>
        <v>0</v>
      </c>
      <c r="D11" s="8">
        <f>IF(COUNT('Gerçekleşen'!D11)=0,"",'Bütçe'!D11-'Gerçekleşen'!D11)</f>
        <v>0</v>
      </c>
      <c r="E11" s="8" t="str">
        <f>IF(COUNT('Gerçekleşen'!E11)=0,"",'Bütçe'!E11-'Gerçekleşen'!E11)</f>
        <v/>
      </c>
      <c r="F11" s="8" t="str">
        <f>IF(COUNT('Gerçekleşen'!F11)=0,"",'Bütçe'!F11-'Gerçekleşen'!F11)</f>
        <v/>
      </c>
      <c r="G11" s="8" t="str">
        <f>IF(COUNT('Gerçekleşen'!G11)=0,"",'Bütçe'!G11-'Gerçekleşen'!G11)</f>
        <v/>
      </c>
      <c r="H11" s="8" t="str">
        <f>IF(COUNT('Gerçekleşen'!H11)=0,"",'Bütçe'!H11-'Gerçekleşen'!H11)</f>
        <v/>
      </c>
      <c r="I11" s="8" t="str">
        <f>IF(COUNT('Gerçekleşen'!I11)=0,"",'Bütçe'!I11-'Gerçekleşen'!I11)</f>
        <v/>
      </c>
      <c r="J11" s="8" t="str">
        <f>IF(COUNT('Gerçekleşen'!J11)=0,"",'Bütçe'!J11-'Gerçekleşen'!J11)</f>
        <v/>
      </c>
      <c r="K11" s="8" t="str">
        <f>IF(COUNT('Gerçekleşen'!K11)=0,"",'Bütçe'!K11-'Gerçekleşen'!K11)</f>
        <v/>
      </c>
      <c r="L11" s="8" t="str">
        <f>IF(COUNT('Gerçekleşen'!L11)=0,"",'Bütçe'!L11-'Gerçekleşen'!L11)</f>
        <v/>
      </c>
      <c r="M11" s="8" t="str">
        <f>IF(COUNT('Gerçekleşen'!M11)=0,"",'Bütçe'!M11-'Gerçekleşen'!M11)</f>
        <v/>
      </c>
      <c r="N11" s="10">
        <f>SUM(B11:M11)</f>
        <v>0</v>
      </c>
    </row>
    <row r="12" spans="1:14" x14ac:dyDescent="0.25">
      <c r="A12" s="5" t="str">
        <f>'Bütçe'!A12</f>
        <v>Aidat</v>
      </c>
      <c r="B12" s="8">
        <f>IF(COUNT('Gerçekleşen'!B12)=0,"",'Bütçe'!B12-'Gerçekleşen'!B12)</f>
        <v>0</v>
      </c>
      <c r="C12" s="8">
        <f>IF(COUNT('Gerçekleşen'!C12)=0,"",'Bütçe'!C12-'Gerçekleşen'!C12)</f>
        <v>0</v>
      </c>
      <c r="D12" s="8">
        <f>IF(COUNT('Gerçekleşen'!D12)=0,"",'Bütçe'!D12-'Gerçekleşen'!D12)</f>
        <v>0</v>
      </c>
      <c r="E12" s="8" t="str">
        <f>IF(COUNT('Gerçekleşen'!E12)=0,"",'Bütçe'!E12-'Gerçekleşen'!E12)</f>
        <v/>
      </c>
      <c r="F12" s="8" t="str">
        <f>IF(COUNT('Gerçekleşen'!F12)=0,"",'Bütçe'!F12-'Gerçekleşen'!F12)</f>
        <v/>
      </c>
      <c r="G12" s="8" t="str">
        <f>IF(COUNT('Gerçekleşen'!G12)=0,"",'Bütçe'!G12-'Gerçekleşen'!G12)</f>
        <v/>
      </c>
      <c r="H12" s="8" t="str">
        <f>IF(COUNT('Gerçekleşen'!H12)=0,"",'Bütçe'!H12-'Gerçekleşen'!H12)</f>
        <v/>
      </c>
      <c r="I12" s="8" t="str">
        <f>IF(COUNT('Gerçekleşen'!I12)=0,"",'Bütçe'!I12-'Gerçekleşen'!I12)</f>
        <v/>
      </c>
      <c r="J12" s="8" t="str">
        <f>IF(COUNT('Gerçekleşen'!J12)=0,"",'Bütçe'!J12-'Gerçekleşen'!J12)</f>
        <v/>
      </c>
      <c r="K12" s="8" t="str">
        <f>IF(COUNT('Gerçekleşen'!K12)=0,"",'Bütçe'!K12-'Gerçekleşen'!K12)</f>
        <v/>
      </c>
      <c r="L12" s="8" t="str">
        <f>IF(COUNT('Gerçekleşen'!L12)=0,"",'Bütçe'!L12-'Gerçekleşen'!L12)</f>
        <v/>
      </c>
      <c r="M12" s="8" t="str">
        <f>IF(COUNT('Gerçekleşen'!M12)=0,"",'Bütçe'!M12-'Gerçekleşen'!M12)</f>
        <v/>
      </c>
      <c r="N12" s="10">
        <f>SUM(B12:M12)</f>
        <v>0</v>
      </c>
    </row>
    <row r="13" spans="1:14" x14ac:dyDescent="0.25">
      <c r="A13" s="5" t="str">
        <f>'Bütçe'!A13</f>
        <v>Elektrik</v>
      </c>
      <c r="B13" s="8">
        <f>IF(COUNT('Gerçekleşen'!B13)=0,"",'Bütçe'!B13-'Gerçekleşen'!B13)</f>
        <v>-140</v>
      </c>
      <c r="C13" s="8">
        <f>IF(COUNT('Gerçekleşen'!C13)=0,"",'Bütçe'!C13-'Gerçekleşen'!C13)</f>
        <v>-80</v>
      </c>
      <c r="D13" s="8">
        <f>IF(COUNT('Gerçekleşen'!D13)=0,"",'Bütçe'!D13-'Gerçekleşen'!D13)</f>
        <v>-10</v>
      </c>
      <c r="E13" s="8" t="str">
        <f>IF(COUNT('Gerçekleşen'!E13)=0,"",'Bütçe'!E13-'Gerçekleşen'!E13)</f>
        <v/>
      </c>
      <c r="F13" s="8" t="str">
        <f>IF(COUNT('Gerçekleşen'!F13)=0,"",'Bütçe'!F13-'Gerçekleşen'!F13)</f>
        <v/>
      </c>
      <c r="G13" s="8" t="str">
        <f>IF(COUNT('Gerçekleşen'!G13)=0,"",'Bütçe'!G13-'Gerçekleşen'!G13)</f>
        <v/>
      </c>
      <c r="H13" s="8" t="str">
        <f>IF(COUNT('Gerçekleşen'!H13)=0,"",'Bütçe'!H13-'Gerçekleşen'!H13)</f>
        <v/>
      </c>
      <c r="I13" s="8" t="str">
        <f>IF(COUNT('Gerçekleşen'!I13)=0,"",'Bütçe'!I13-'Gerçekleşen'!I13)</f>
        <v/>
      </c>
      <c r="J13" s="8" t="str">
        <f>IF(COUNT('Gerçekleşen'!J13)=0,"",'Bütçe'!J13-'Gerçekleşen'!J13)</f>
        <v/>
      </c>
      <c r="K13" s="8" t="str">
        <f>IF(COUNT('Gerçekleşen'!K13)=0,"",'Bütçe'!K13-'Gerçekleşen'!K13)</f>
        <v/>
      </c>
      <c r="L13" s="8" t="str">
        <f>IF(COUNT('Gerçekleşen'!L13)=0,"",'Bütçe'!L13-'Gerçekleşen'!L13)</f>
        <v/>
      </c>
      <c r="M13" s="8" t="str">
        <f>IF(COUNT('Gerçekleşen'!M13)=0,"",'Bütçe'!M13-'Gerçekleşen'!M13)</f>
        <v/>
      </c>
      <c r="N13" s="10">
        <f>SUM(B13:M13)</f>
        <v>-230</v>
      </c>
    </row>
    <row r="14" spans="1:14" x14ac:dyDescent="0.25">
      <c r="A14" s="5" t="str">
        <f>'Bütçe'!A14</f>
        <v>Su</v>
      </c>
      <c r="B14" s="8">
        <f>IF(COUNT('Gerçekleşen'!B14)=0,"",'Bütçe'!B14-'Gerçekleşen'!B14)</f>
        <v>-20</v>
      </c>
      <c r="C14" s="8">
        <f>IF(COUNT('Gerçekleşen'!C14)=0,"",'Bütçe'!C14-'Gerçekleşen'!C14)</f>
        <v>0</v>
      </c>
      <c r="D14" s="8">
        <f>IF(COUNT('Gerçekleşen'!D14)=0,"",'Bütçe'!D14-'Gerçekleşen'!D14)</f>
        <v>10</v>
      </c>
      <c r="E14" s="8" t="str">
        <f>IF(COUNT('Gerçekleşen'!E14)=0,"",'Bütçe'!E14-'Gerçekleşen'!E14)</f>
        <v/>
      </c>
      <c r="F14" s="8" t="str">
        <f>IF(COUNT('Gerçekleşen'!F14)=0,"",'Bütçe'!F14-'Gerçekleşen'!F14)</f>
        <v/>
      </c>
      <c r="G14" s="8" t="str">
        <f>IF(COUNT('Gerçekleşen'!G14)=0,"",'Bütçe'!G14-'Gerçekleşen'!G14)</f>
        <v/>
      </c>
      <c r="H14" s="8" t="str">
        <f>IF(COUNT('Gerçekleşen'!H14)=0,"",'Bütçe'!H14-'Gerçekleşen'!H14)</f>
        <v/>
      </c>
      <c r="I14" s="8" t="str">
        <f>IF(COUNT('Gerçekleşen'!I14)=0,"",'Bütçe'!I14-'Gerçekleşen'!I14)</f>
        <v/>
      </c>
      <c r="J14" s="8" t="str">
        <f>IF(COUNT('Gerçekleşen'!J14)=0,"",'Bütçe'!J14-'Gerçekleşen'!J14)</f>
        <v/>
      </c>
      <c r="K14" s="8" t="str">
        <f>IF(COUNT('Gerçekleşen'!K14)=0,"",'Bütçe'!K14-'Gerçekleşen'!K14)</f>
        <v/>
      </c>
      <c r="L14" s="8" t="str">
        <f>IF(COUNT('Gerçekleşen'!L14)=0,"",'Bütçe'!L14-'Gerçekleşen'!L14)</f>
        <v/>
      </c>
      <c r="M14" s="8" t="str">
        <f>IF(COUNT('Gerçekleşen'!M14)=0,"",'Bütçe'!M14-'Gerçekleşen'!M14)</f>
        <v/>
      </c>
      <c r="N14" s="10">
        <f>SUM(B14:M14)</f>
        <v>-10</v>
      </c>
    </row>
    <row r="15" spans="1:14" x14ac:dyDescent="0.25">
      <c r="A15" s="5" t="str">
        <f>'Bütçe'!A15</f>
        <v>Doğalgaz</v>
      </c>
      <c r="B15" s="8">
        <f>IF(COUNT('Gerçekleşen'!B15)=0,"",'Bütçe'!B15-'Gerçekleşen'!B15)</f>
        <v>-460</v>
      </c>
      <c r="C15" s="8">
        <f>IF(COUNT('Gerçekleşen'!C15)=0,"",'Bütçe'!C15-'Gerçekleşen'!C15)</f>
        <v>-450</v>
      </c>
      <c r="D15" s="8">
        <f>IF(COUNT('Gerçekleşen'!D15)=0,"",'Bütçe'!D15-'Gerçekleşen'!D15)</f>
        <v>-150</v>
      </c>
      <c r="E15" s="8" t="str">
        <f>IF(COUNT('Gerçekleşen'!E15)=0,"",'Bütçe'!E15-'Gerçekleşen'!E15)</f>
        <v/>
      </c>
      <c r="F15" s="8" t="str">
        <f>IF(COUNT('Gerçekleşen'!F15)=0,"",'Bütçe'!F15-'Gerçekleşen'!F15)</f>
        <v/>
      </c>
      <c r="G15" s="8" t="str">
        <f>IF(COUNT('Gerçekleşen'!G15)=0,"",'Bütçe'!G15-'Gerçekleşen'!G15)</f>
        <v/>
      </c>
      <c r="H15" s="8" t="str">
        <f>IF(COUNT('Gerçekleşen'!H15)=0,"",'Bütçe'!H15-'Gerçekleşen'!H15)</f>
        <v/>
      </c>
      <c r="I15" s="8" t="str">
        <f>IF(COUNT('Gerçekleşen'!I15)=0,"",'Bütçe'!I15-'Gerçekleşen'!I15)</f>
        <v/>
      </c>
      <c r="J15" s="8" t="str">
        <f>IF(COUNT('Gerçekleşen'!J15)=0,"",'Bütçe'!J15-'Gerçekleşen'!J15)</f>
        <v/>
      </c>
      <c r="K15" s="8" t="str">
        <f>IF(COUNT('Gerçekleşen'!K15)=0,"",'Bütçe'!K15-'Gerçekleşen'!K15)</f>
        <v/>
      </c>
      <c r="L15" s="8" t="str">
        <f>IF(COUNT('Gerçekleşen'!L15)=0,"",'Bütçe'!L15-'Gerçekleşen'!L15)</f>
        <v/>
      </c>
      <c r="M15" s="8" t="str">
        <f>IF(COUNT('Gerçekleşen'!M15)=0,"",'Bütçe'!M15-'Gerçekleşen'!M15)</f>
        <v/>
      </c>
      <c r="N15" s="10">
        <f>SUM(B15:M15)</f>
        <v>-1060</v>
      </c>
    </row>
    <row r="16" spans="1:14" x14ac:dyDescent="0.25">
      <c r="A16" s="5" t="str">
        <f>'Bütçe'!A16</f>
        <v>İnternet / Telefon</v>
      </c>
      <c r="B16" s="8">
        <f>IF(COUNT('Gerçekleşen'!B16)=0,"",'Bütçe'!B16-'Gerçekleşen'!B16)</f>
        <v>0</v>
      </c>
      <c r="C16" s="8">
        <f>IF(COUNT('Gerçekleşen'!C16)=0,"",'Bütçe'!C16-'Gerçekleşen'!C16)</f>
        <v>0</v>
      </c>
      <c r="D16" s="8">
        <f>IF(COUNT('Gerçekleşen'!D16)=0,"",'Bütçe'!D16-'Gerçekleşen'!D16)</f>
        <v>0</v>
      </c>
      <c r="E16" s="8" t="str">
        <f>IF(COUNT('Gerçekleşen'!E16)=0,"",'Bütçe'!E16-'Gerçekleşen'!E16)</f>
        <v/>
      </c>
      <c r="F16" s="8" t="str">
        <f>IF(COUNT('Gerçekleşen'!F16)=0,"",'Bütçe'!F16-'Gerçekleşen'!F16)</f>
        <v/>
      </c>
      <c r="G16" s="8" t="str">
        <f>IF(COUNT('Gerçekleşen'!G16)=0,"",'Bütçe'!G16-'Gerçekleşen'!G16)</f>
        <v/>
      </c>
      <c r="H16" s="8" t="str">
        <f>IF(COUNT('Gerçekleşen'!H16)=0,"",'Bütçe'!H16-'Gerçekleşen'!H16)</f>
        <v/>
      </c>
      <c r="I16" s="8" t="str">
        <f>IF(COUNT('Gerçekleşen'!I16)=0,"",'Bütçe'!I16-'Gerçekleşen'!I16)</f>
        <v/>
      </c>
      <c r="J16" s="8" t="str">
        <f>IF(COUNT('Gerçekleşen'!J16)=0,"",'Bütçe'!J16-'Gerçekleşen'!J16)</f>
        <v/>
      </c>
      <c r="K16" s="8" t="str">
        <f>IF(COUNT('Gerçekleşen'!K16)=0,"",'Bütçe'!K16-'Gerçekleşen'!K16)</f>
        <v/>
      </c>
      <c r="L16" s="8" t="str">
        <f>IF(COUNT('Gerçekleşen'!L16)=0,"",'Bütçe'!L16-'Gerçekleşen'!L16)</f>
        <v/>
      </c>
      <c r="M16" s="8" t="str">
        <f>IF(COUNT('Gerçekleşen'!M16)=0,"",'Bütçe'!M16-'Gerçekleşen'!M16)</f>
        <v/>
      </c>
      <c r="N16" s="10">
        <f>SUM(B16:M16)</f>
        <v>0</v>
      </c>
    </row>
    <row r="17" spans="1:14" x14ac:dyDescent="0.25">
      <c r="A17" s="5" t="str">
        <f>'Bütçe'!A17</f>
        <v>Market</v>
      </c>
      <c r="B17" s="8">
        <f>IF(COUNT('Gerçekleşen'!B17)=0,"",'Bütçe'!B17-'Gerçekleşen'!B17)</f>
        <v>-1350</v>
      </c>
      <c r="C17" s="8">
        <f>IF(COUNT('Gerçekleşen'!C17)=0,"",'Bütçe'!C17-'Gerçekleşen'!C17)</f>
        <v>-400</v>
      </c>
      <c r="D17" s="8">
        <f>IF(COUNT('Gerçekleşen'!D17)=0,"",'Bütçe'!D17-'Gerçekleşen'!D17)</f>
        <v>200</v>
      </c>
      <c r="E17" s="8" t="str">
        <f>IF(COUNT('Gerçekleşen'!E17)=0,"",'Bütçe'!E17-'Gerçekleşen'!E17)</f>
        <v/>
      </c>
      <c r="F17" s="8" t="str">
        <f>IF(COUNT('Gerçekleşen'!F17)=0,"",'Bütçe'!F17-'Gerçekleşen'!F17)</f>
        <v/>
      </c>
      <c r="G17" s="8" t="str">
        <f>IF(COUNT('Gerçekleşen'!G17)=0,"",'Bütçe'!G17-'Gerçekleşen'!G17)</f>
        <v/>
      </c>
      <c r="H17" s="8" t="str">
        <f>IF(COUNT('Gerçekleşen'!H17)=0,"",'Bütçe'!H17-'Gerçekleşen'!H17)</f>
        <v/>
      </c>
      <c r="I17" s="8" t="str">
        <f>IF(COUNT('Gerçekleşen'!I17)=0,"",'Bütçe'!I17-'Gerçekleşen'!I17)</f>
        <v/>
      </c>
      <c r="J17" s="8" t="str">
        <f>IF(COUNT('Gerçekleşen'!J17)=0,"",'Bütçe'!J17-'Gerçekleşen'!J17)</f>
        <v/>
      </c>
      <c r="K17" s="8" t="str">
        <f>IF(COUNT('Gerçekleşen'!K17)=0,"",'Bütçe'!K17-'Gerçekleşen'!K17)</f>
        <v/>
      </c>
      <c r="L17" s="8" t="str">
        <f>IF(COUNT('Gerçekleşen'!L17)=0,"",'Bütçe'!L17-'Gerçekleşen'!L17)</f>
        <v/>
      </c>
      <c r="M17" s="8" t="str">
        <f>IF(COUNT('Gerçekleşen'!M17)=0,"",'Bütçe'!M17-'Gerçekleşen'!M17)</f>
        <v/>
      </c>
      <c r="N17" s="10">
        <f>SUM(B17:M17)</f>
        <v>-1550</v>
      </c>
    </row>
    <row r="18" spans="1:14" x14ac:dyDescent="0.25">
      <c r="A18" s="5" t="str">
        <f>'Bütçe'!A18</f>
        <v>Ulaşım</v>
      </c>
      <c r="B18" s="8">
        <f>IF(COUNT('Gerçekleşen'!B18)=0,"",'Bütçe'!B18-'Gerçekleşen'!B18)</f>
        <v>200</v>
      </c>
      <c r="C18" s="8">
        <f>IF(COUNT('Gerçekleşen'!C18)=0,"",'Bütçe'!C18-'Gerçekleşen'!C18)</f>
        <v>-150</v>
      </c>
      <c r="D18" s="8">
        <f>IF(COUNT('Gerçekleşen'!D18)=0,"",'Bütçe'!D18-'Gerçekleşen'!D18)</f>
        <v>50</v>
      </c>
      <c r="E18" s="8" t="str">
        <f>IF(COUNT('Gerçekleşen'!E18)=0,"",'Bütçe'!E18-'Gerçekleşen'!E18)</f>
        <v/>
      </c>
      <c r="F18" s="8" t="str">
        <f>IF(COUNT('Gerçekleşen'!F18)=0,"",'Bütçe'!F18-'Gerçekleşen'!F18)</f>
        <v/>
      </c>
      <c r="G18" s="8" t="str">
        <f>IF(COUNT('Gerçekleşen'!G18)=0,"",'Bütçe'!G18-'Gerçekleşen'!G18)</f>
        <v/>
      </c>
      <c r="H18" s="8" t="str">
        <f>IF(COUNT('Gerçekleşen'!H18)=0,"",'Bütçe'!H18-'Gerçekleşen'!H18)</f>
        <v/>
      </c>
      <c r="I18" s="8" t="str">
        <f>IF(COUNT('Gerçekleşen'!I18)=0,"",'Bütçe'!I18-'Gerçekleşen'!I18)</f>
        <v/>
      </c>
      <c r="J18" s="8" t="str">
        <f>IF(COUNT('Gerçekleşen'!J18)=0,"",'Bütçe'!J18-'Gerçekleşen'!J18)</f>
        <v/>
      </c>
      <c r="K18" s="8" t="str">
        <f>IF(COUNT('Gerçekleşen'!K18)=0,"",'Bütçe'!K18-'Gerçekleşen'!K18)</f>
        <v/>
      </c>
      <c r="L18" s="8" t="str">
        <f>IF(COUNT('Gerçekleşen'!L18)=0,"",'Bütçe'!L18-'Gerçekleşen'!L18)</f>
        <v/>
      </c>
      <c r="M18" s="8" t="str">
        <f>IF(COUNT('Gerçekleşen'!M18)=0,"",'Bütçe'!M18-'Gerçekleşen'!M18)</f>
        <v/>
      </c>
      <c r="N18" s="10">
        <f>SUM(B18:M18)</f>
        <v>100</v>
      </c>
    </row>
    <row r="19" spans="1:14" x14ac:dyDescent="0.25">
      <c r="A19" s="5" t="str">
        <f>'Bütçe'!A19</f>
        <v>Sağlık</v>
      </c>
      <c r="B19" s="8">
        <f>IF(COUNT('Gerçekleşen'!B19)=0,"",'Bütçe'!B19-'Gerçekleşen'!B19)</f>
        <v>350</v>
      </c>
      <c r="C19" s="8">
        <f>IF(COUNT('Gerçekleşen'!C19)=0,"",'Bütçe'!C19-'Gerçekleşen'!C19)</f>
        <v>-1200</v>
      </c>
      <c r="D19" s="8">
        <f>IF(COUNT('Gerçekleşen'!D19)=0,"",'Bütçe'!D19-'Gerçekleşen'!D19)</f>
        <v>200</v>
      </c>
      <c r="E19" s="8" t="str">
        <f>IF(COUNT('Gerçekleşen'!E19)=0,"",'Bütçe'!E19-'Gerçekleşen'!E19)</f>
        <v/>
      </c>
      <c r="F19" s="8" t="str">
        <f>IF(COUNT('Gerçekleşen'!F19)=0,"",'Bütçe'!F19-'Gerçekleşen'!F19)</f>
        <v/>
      </c>
      <c r="G19" s="8" t="str">
        <f>IF(COUNT('Gerçekleşen'!G19)=0,"",'Bütçe'!G19-'Gerçekleşen'!G19)</f>
        <v/>
      </c>
      <c r="H19" s="8" t="str">
        <f>IF(COUNT('Gerçekleşen'!H19)=0,"",'Bütçe'!H19-'Gerçekleşen'!H19)</f>
        <v/>
      </c>
      <c r="I19" s="8" t="str">
        <f>IF(COUNT('Gerçekleşen'!I19)=0,"",'Bütçe'!I19-'Gerçekleşen'!I19)</f>
        <v/>
      </c>
      <c r="J19" s="8" t="str">
        <f>IF(COUNT('Gerçekleşen'!J19)=0,"",'Bütçe'!J19-'Gerçekleşen'!J19)</f>
        <v/>
      </c>
      <c r="K19" s="8" t="str">
        <f>IF(COUNT('Gerçekleşen'!K19)=0,"",'Bütçe'!K19-'Gerçekleşen'!K19)</f>
        <v/>
      </c>
      <c r="L19" s="8" t="str">
        <f>IF(COUNT('Gerçekleşen'!L19)=0,"",'Bütçe'!L19-'Gerçekleşen'!L19)</f>
        <v/>
      </c>
      <c r="M19" s="8" t="str">
        <f>IF(COUNT('Gerçekleşen'!M19)=0,"",'Bütçe'!M19-'Gerçekleşen'!M19)</f>
        <v/>
      </c>
      <c r="N19" s="10">
        <f>SUM(B19:M19)</f>
        <v>-650</v>
      </c>
    </row>
    <row r="20" spans="1:14" x14ac:dyDescent="0.25">
      <c r="A20" s="5" t="str">
        <f>'Bütçe'!A20</f>
        <v>Eğitim</v>
      </c>
      <c r="B20" s="8">
        <f>IF(COUNT('Gerçekleşen'!B20)=0,"",'Bütçe'!B20-'Gerçekleşen'!B20)</f>
        <v>0</v>
      </c>
      <c r="C20" s="8">
        <f>IF(COUNT('Gerçekleşen'!C20)=0,"",'Bütçe'!C20-'Gerçekleşen'!C20)</f>
        <v>0</v>
      </c>
      <c r="D20" s="8">
        <f>IF(COUNT('Gerçekleşen'!D20)=0,"",'Bütçe'!D20-'Gerçekleşen'!D20)</f>
        <v>0</v>
      </c>
      <c r="E20" s="8" t="str">
        <f>IF(COUNT('Gerçekleşen'!E20)=0,"",'Bütçe'!E20-'Gerçekleşen'!E20)</f>
        <v/>
      </c>
      <c r="F20" s="8" t="str">
        <f>IF(COUNT('Gerçekleşen'!F20)=0,"",'Bütçe'!F20-'Gerçekleşen'!F20)</f>
        <v/>
      </c>
      <c r="G20" s="8" t="str">
        <f>IF(COUNT('Gerçekleşen'!G20)=0,"",'Bütçe'!G20-'Gerçekleşen'!G20)</f>
        <v/>
      </c>
      <c r="H20" s="8" t="str">
        <f>IF(COUNT('Gerçekleşen'!H20)=0,"",'Bütçe'!H20-'Gerçekleşen'!H20)</f>
        <v/>
      </c>
      <c r="I20" s="8" t="str">
        <f>IF(COUNT('Gerçekleşen'!I20)=0,"",'Bütçe'!I20-'Gerçekleşen'!I20)</f>
        <v/>
      </c>
      <c r="J20" s="8" t="str">
        <f>IF(COUNT('Gerçekleşen'!J20)=0,"",'Bütçe'!J20-'Gerçekleşen'!J20)</f>
        <v/>
      </c>
      <c r="K20" s="8" t="str">
        <f>IF(COUNT('Gerçekleşen'!K20)=0,"",'Bütçe'!K20-'Gerçekleşen'!K20)</f>
        <v/>
      </c>
      <c r="L20" s="8" t="str">
        <f>IF(COUNT('Gerçekleşen'!L20)=0,"",'Bütçe'!L20-'Gerçekleşen'!L20)</f>
        <v/>
      </c>
      <c r="M20" s="8" t="str">
        <f>IF(COUNT('Gerçekleşen'!M20)=0,"",'Bütçe'!M20-'Gerçekleşen'!M20)</f>
        <v/>
      </c>
      <c r="N20" s="10">
        <f>SUM(B20:M20)</f>
        <v>0</v>
      </c>
    </row>
    <row r="21" spans="1:14" x14ac:dyDescent="0.25">
      <c r="A21" s="5" t="str">
        <f>'Bütçe'!A21</f>
        <v>Giyim</v>
      </c>
      <c r="B21" s="8">
        <f>IF(COUNT('Gerçekleşen'!B21)=0,"",'Bütçe'!B21-'Gerçekleşen'!B21)</f>
        <v>-1400</v>
      </c>
      <c r="C21" s="8">
        <f>IF(COUNT('Gerçekleşen'!C21)=0,"",'Bütçe'!C21-'Gerçekleşen'!C21)</f>
        <v>400</v>
      </c>
      <c r="D21" s="8">
        <f>IF(COUNT('Gerçekleşen'!D21)=0,"",'Bütçe'!D21-'Gerçekleşen'!D21)</f>
        <v>100</v>
      </c>
      <c r="E21" s="8" t="str">
        <f>IF(COUNT('Gerçekleşen'!E21)=0,"",'Bütçe'!E21-'Gerçekleşen'!E21)</f>
        <v/>
      </c>
      <c r="F21" s="8" t="str">
        <f>IF(COUNT('Gerçekleşen'!F21)=0,"",'Bütçe'!F21-'Gerçekleşen'!F21)</f>
        <v/>
      </c>
      <c r="G21" s="8" t="str">
        <f>IF(COUNT('Gerçekleşen'!G21)=0,"",'Bütçe'!G21-'Gerçekleşen'!G21)</f>
        <v/>
      </c>
      <c r="H21" s="8" t="str">
        <f>IF(COUNT('Gerçekleşen'!H21)=0,"",'Bütçe'!H21-'Gerçekleşen'!H21)</f>
        <v/>
      </c>
      <c r="I21" s="8" t="str">
        <f>IF(COUNT('Gerçekleşen'!I21)=0,"",'Bütçe'!I21-'Gerçekleşen'!I21)</f>
        <v/>
      </c>
      <c r="J21" s="8" t="str">
        <f>IF(COUNT('Gerçekleşen'!J21)=0,"",'Bütçe'!J21-'Gerçekleşen'!J21)</f>
        <v/>
      </c>
      <c r="K21" s="8" t="str">
        <f>IF(COUNT('Gerçekleşen'!K21)=0,"",'Bütçe'!K21-'Gerçekleşen'!K21)</f>
        <v/>
      </c>
      <c r="L21" s="8" t="str">
        <f>IF(COUNT('Gerçekleşen'!L21)=0,"",'Bütçe'!L21-'Gerçekleşen'!L21)</f>
        <v/>
      </c>
      <c r="M21" s="8" t="str">
        <f>IF(COUNT('Gerçekleşen'!M21)=0,"",'Bütçe'!M21-'Gerçekleşen'!M21)</f>
        <v/>
      </c>
      <c r="N21" s="10">
        <f>SUM(B21:M21)</f>
        <v>-900</v>
      </c>
    </row>
    <row r="22" spans="1:14" x14ac:dyDescent="0.25">
      <c r="A22" s="5" t="str">
        <f>'Bütçe'!A22</f>
        <v>Eğlence</v>
      </c>
      <c r="B22" s="8">
        <f>IF(COUNT('Gerçekleşen'!B22)=0,"",'Bütçe'!B22-'Gerçekleşen'!B22)</f>
        <v>-400</v>
      </c>
      <c r="C22" s="8">
        <f>IF(COUNT('Gerçekleşen'!C22)=0,"",'Bütçe'!C22-'Gerçekleşen'!C22)</f>
        <v>200</v>
      </c>
      <c r="D22" s="8">
        <f>IF(COUNT('Gerçekleşen'!D22)=0,"",'Bütçe'!D22-'Gerçekleşen'!D22)</f>
        <v>-100</v>
      </c>
      <c r="E22" s="8" t="str">
        <f>IF(COUNT('Gerçekleşen'!E22)=0,"",'Bütçe'!E22-'Gerçekleşen'!E22)</f>
        <v/>
      </c>
      <c r="F22" s="8" t="str">
        <f>IF(COUNT('Gerçekleşen'!F22)=0,"",'Bütçe'!F22-'Gerçekleşen'!F22)</f>
        <v/>
      </c>
      <c r="G22" s="8" t="str">
        <f>IF(COUNT('Gerçekleşen'!G22)=0,"",'Bütçe'!G22-'Gerçekleşen'!G22)</f>
        <v/>
      </c>
      <c r="H22" s="8" t="str">
        <f>IF(COUNT('Gerçekleşen'!H22)=0,"",'Bütçe'!H22-'Gerçekleşen'!H22)</f>
        <v/>
      </c>
      <c r="I22" s="8" t="str">
        <f>IF(COUNT('Gerçekleşen'!I22)=0,"",'Bütçe'!I22-'Gerçekleşen'!I22)</f>
        <v/>
      </c>
      <c r="J22" s="8" t="str">
        <f>IF(COUNT('Gerçekleşen'!J22)=0,"",'Bütçe'!J22-'Gerçekleşen'!J22)</f>
        <v/>
      </c>
      <c r="K22" s="8" t="str">
        <f>IF(COUNT('Gerçekleşen'!K22)=0,"",'Bütçe'!K22-'Gerçekleşen'!K22)</f>
        <v/>
      </c>
      <c r="L22" s="8" t="str">
        <f>IF(COUNT('Gerçekleşen'!L22)=0,"",'Bütçe'!L22-'Gerçekleşen'!L22)</f>
        <v/>
      </c>
      <c r="M22" s="8" t="str">
        <f>IF(COUNT('Gerçekleşen'!M22)=0,"",'Bütçe'!M22-'Gerçekleşen'!M22)</f>
        <v/>
      </c>
      <c r="N22" s="10">
        <f>SUM(B22:M22)</f>
        <v>-300</v>
      </c>
    </row>
    <row r="23" spans="1:14" x14ac:dyDescent="0.25">
      <c r="A23" s="5" t="str">
        <f>'Bütçe'!A23</f>
        <v>Abonelikler</v>
      </c>
      <c r="B23" s="8">
        <f>IF(COUNT('Gerçekleşen'!B23)=0,"",'Bütçe'!B23-'Gerçekleşen'!B23)</f>
        <v>0</v>
      </c>
      <c r="C23" s="8">
        <f>IF(COUNT('Gerçekleşen'!C23)=0,"",'Bütçe'!C23-'Gerçekleşen'!C23)</f>
        <v>0</v>
      </c>
      <c r="D23" s="8">
        <f>IF(COUNT('Gerçekleşen'!D23)=0,"",'Bütçe'!D23-'Gerçekleşen'!D23)</f>
        <v>-150</v>
      </c>
      <c r="E23" s="8" t="str">
        <f>IF(COUNT('Gerçekleşen'!E23)=0,"",'Bütçe'!E23-'Gerçekleşen'!E23)</f>
        <v/>
      </c>
      <c r="F23" s="8" t="str">
        <f>IF(COUNT('Gerçekleşen'!F23)=0,"",'Bütçe'!F23-'Gerçekleşen'!F23)</f>
        <v/>
      </c>
      <c r="G23" s="8" t="str">
        <f>IF(COUNT('Gerçekleşen'!G23)=0,"",'Bütçe'!G23-'Gerçekleşen'!G23)</f>
        <v/>
      </c>
      <c r="H23" s="8" t="str">
        <f>IF(COUNT('Gerçekleşen'!H23)=0,"",'Bütçe'!H23-'Gerçekleşen'!H23)</f>
        <v/>
      </c>
      <c r="I23" s="8" t="str">
        <f>IF(COUNT('Gerçekleşen'!I23)=0,"",'Bütçe'!I23-'Gerçekleşen'!I23)</f>
        <v/>
      </c>
      <c r="J23" s="8" t="str">
        <f>IF(COUNT('Gerçekleşen'!J23)=0,"",'Bütçe'!J23-'Gerçekleşen'!J23)</f>
        <v/>
      </c>
      <c r="K23" s="8" t="str">
        <f>IF(COUNT('Gerçekleşen'!K23)=0,"",'Bütçe'!K23-'Gerçekleşen'!K23)</f>
        <v/>
      </c>
      <c r="L23" s="8" t="str">
        <f>IF(COUNT('Gerçekleşen'!L23)=0,"",'Bütçe'!L23-'Gerçekleşen'!L23)</f>
        <v/>
      </c>
      <c r="M23" s="8" t="str">
        <f>IF(COUNT('Gerçekleşen'!M23)=0,"",'Bütçe'!M23-'Gerçekleşen'!M23)</f>
        <v/>
      </c>
      <c r="N23" s="10">
        <f>SUM(B23:M23)</f>
        <v>-150</v>
      </c>
    </row>
    <row r="24" spans="1:14" x14ac:dyDescent="0.25">
      <c r="A24" s="5" t="str">
        <f>'Bütçe'!A24</f>
        <v>Kredi kartı / Borç ödemesi</v>
      </c>
      <c r="B24" s="8">
        <f>IF(COUNT('Gerçekleşen'!B24)=0,"",'Bütçe'!B24-'Gerçekleşen'!B24)</f>
        <v>0</v>
      </c>
      <c r="C24" s="8">
        <f>IF(COUNT('Gerçekleşen'!C24)=0,"",'Bütçe'!C24-'Gerçekleşen'!C24)</f>
        <v>0</v>
      </c>
      <c r="D24" s="8">
        <f>IF(COUNT('Gerçekleşen'!D24)=0,"",'Bütçe'!D24-'Gerçekleşen'!D24)</f>
        <v>0</v>
      </c>
      <c r="E24" s="8" t="str">
        <f>IF(COUNT('Gerçekleşen'!E24)=0,"",'Bütçe'!E24-'Gerçekleşen'!E24)</f>
        <v/>
      </c>
      <c r="F24" s="8" t="str">
        <f>IF(COUNT('Gerçekleşen'!F24)=0,"",'Bütçe'!F24-'Gerçekleşen'!F24)</f>
        <v/>
      </c>
      <c r="G24" s="8" t="str">
        <f>IF(COUNT('Gerçekleşen'!G24)=0,"",'Bütçe'!G24-'Gerçekleşen'!G24)</f>
        <v/>
      </c>
      <c r="H24" s="8" t="str">
        <f>IF(COUNT('Gerçekleşen'!H24)=0,"",'Bütçe'!H24-'Gerçekleşen'!H24)</f>
        <v/>
      </c>
      <c r="I24" s="8" t="str">
        <f>IF(COUNT('Gerçekleşen'!I24)=0,"",'Bütçe'!I24-'Gerçekleşen'!I24)</f>
        <v/>
      </c>
      <c r="J24" s="8" t="str">
        <f>IF(COUNT('Gerçekleşen'!J24)=0,"",'Bütçe'!J24-'Gerçekleşen'!J24)</f>
        <v/>
      </c>
      <c r="K24" s="8" t="str">
        <f>IF(COUNT('Gerçekleşen'!K24)=0,"",'Bütçe'!K24-'Gerçekleşen'!K24)</f>
        <v/>
      </c>
      <c r="L24" s="8" t="str">
        <f>IF(COUNT('Gerçekleşen'!L24)=0,"",'Bütçe'!L24-'Gerçekleşen'!L24)</f>
        <v/>
      </c>
      <c r="M24" s="8" t="str">
        <f>IF(COUNT('Gerçekleşen'!M24)=0,"",'Bütçe'!M24-'Gerçekleşen'!M24)</f>
        <v/>
      </c>
      <c r="N24" s="10">
        <f>SUM(B24:M24)</f>
        <v>0</v>
      </c>
    </row>
    <row r="25" spans="1:14" x14ac:dyDescent="0.25">
      <c r="A25" s="11" t="str">
        <f>'Bütçe'!A25</f>
        <v>Birikim</v>
      </c>
      <c r="B25" s="8">
        <f>IF(COUNT('Gerçekleşen'!B25)=0,"",'Gerçekleşen'!B25-'Bütçe'!B25)</f>
        <v>-1500</v>
      </c>
      <c r="C25" s="8">
        <f>IF(COUNT('Gerçekleşen'!C25)=0,"",'Gerçekleşen'!C25-'Bütçe'!C25)</f>
        <v>1000</v>
      </c>
      <c r="D25" s="8">
        <f>IF(COUNT('Gerçekleşen'!D25)=0,"",'Gerçekleşen'!D25-'Bütçe'!D25)</f>
        <v>500</v>
      </c>
      <c r="E25" s="8" t="str">
        <f>IF(COUNT('Gerçekleşen'!E25)=0,"",'Gerçekleşen'!E25-'Bütçe'!E25)</f>
        <v/>
      </c>
      <c r="F25" s="8" t="str">
        <f>IF(COUNT('Gerçekleşen'!F25)=0,"",'Gerçekleşen'!F25-'Bütçe'!F25)</f>
        <v/>
      </c>
      <c r="G25" s="8" t="str">
        <f>IF(COUNT('Gerçekleşen'!G25)=0,"",'Gerçekleşen'!G25-'Bütçe'!G25)</f>
        <v/>
      </c>
      <c r="H25" s="8" t="str">
        <f>IF(COUNT('Gerçekleşen'!H25)=0,"",'Gerçekleşen'!H25-'Bütçe'!H25)</f>
        <v/>
      </c>
      <c r="I25" s="8" t="str">
        <f>IF(COUNT('Gerçekleşen'!I25)=0,"",'Gerçekleşen'!I25-'Bütçe'!I25)</f>
        <v/>
      </c>
      <c r="J25" s="8" t="str">
        <f>IF(COUNT('Gerçekleşen'!J25)=0,"",'Gerçekleşen'!J25-'Bütçe'!J25)</f>
        <v/>
      </c>
      <c r="K25" s="8" t="str">
        <f>IF(COUNT('Gerçekleşen'!K25)=0,"",'Gerçekleşen'!K25-'Bütçe'!K25)</f>
        <v/>
      </c>
      <c r="L25" s="8" t="str">
        <f>IF(COUNT('Gerçekleşen'!L25)=0,"",'Gerçekleşen'!L25-'Bütçe'!L25)</f>
        <v/>
      </c>
      <c r="M25" s="8" t="str">
        <f>IF(COUNT('Gerçekleşen'!M25)=0,"",'Gerçekleşen'!M25-'Bütçe'!M25)</f>
        <v/>
      </c>
      <c r="N25" s="10">
        <f>SUM(B25:M25)</f>
        <v>0</v>
      </c>
    </row>
    <row r="26" spans="1:14" x14ac:dyDescent="0.25">
      <c r="A26" s="5" t="str">
        <f>'Bütçe'!A26</f>
        <v>Diğer</v>
      </c>
      <c r="B26" s="8">
        <f>IF(COUNT('Gerçekleşen'!B26)=0,"",'Bütçe'!B26-'Gerçekleşen'!B26)</f>
        <v>-400</v>
      </c>
      <c r="C26" s="8">
        <f>IF(COUNT('Gerçekleşen'!C26)=0,"",'Bütçe'!C26-'Gerçekleşen'!C26)</f>
        <v>150</v>
      </c>
      <c r="D26" s="8">
        <f>IF(COUNT('Gerçekleşen'!D26)=0,"",'Bütçe'!D26-'Gerçekleşen'!D26)</f>
        <v>100</v>
      </c>
      <c r="E26" s="8" t="str">
        <f>IF(COUNT('Gerçekleşen'!E26)=0,"",'Bütçe'!E26-'Gerçekleşen'!E26)</f>
        <v/>
      </c>
      <c r="F26" s="8" t="str">
        <f>IF(COUNT('Gerçekleşen'!F26)=0,"",'Bütçe'!F26-'Gerçekleşen'!F26)</f>
        <v/>
      </c>
      <c r="G26" s="8" t="str">
        <f>IF(COUNT('Gerçekleşen'!G26)=0,"",'Bütçe'!G26-'Gerçekleşen'!G26)</f>
        <v/>
      </c>
      <c r="H26" s="8" t="str">
        <f>IF(COUNT('Gerçekleşen'!H26)=0,"",'Bütçe'!H26-'Gerçekleşen'!H26)</f>
        <v/>
      </c>
      <c r="I26" s="8" t="str">
        <f>IF(COUNT('Gerçekleşen'!I26)=0,"",'Bütçe'!I26-'Gerçekleşen'!I26)</f>
        <v/>
      </c>
      <c r="J26" s="8" t="str">
        <f>IF(COUNT('Gerçekleşen'!J26)=0,"",'Bütçe'!J26-'Gerçekleşen'!J26)</f>
        <v/>
      </c>
      <c r="K26" s="8" t="str">
        <f>IF(COUNT('Gerçekleşen'!K26)=0,"",'Bütçe'!K26-'Gerçekleşen'!K26)</f>
        <v/>
      </c>
      <c r="L26" s="8" t="str">
        <f>IF(COUNT('Gerçekleşen'!L26)=0,"",'Bütçe'!L26-'Gerçekleşen'!L26)</f>
        <v/>
      </c>
      <c r="M26" s="8" t="str">
        <f>IF(COUNT('Gerçekleşen'!M26)=0,"",'Bütçe'!M26-'Gerçekleşen'!M26)</f>
        <v/>
      </c>
      <c r="N26" s="10">
        <f>SUM(B26:M26)</f>
        <v>-150</v>
      </c>
    </row>
    <row r="27" spans="1:14" x14ac:dyDescent="0.25">
      <c r="A27" s="9" t="s">
        <v>39</v>
      </c>
      <c r="B27" s="10">
        <f>IF('Gerçekleşen'!B27="","",'Bütçe'!B27-'Gerçekleşen'!B27)</f>
        <v>-2120</v>
      </c>
      <c r="C27" s="10">
        <f>IF('Gerçekleşen'!C27="","",'Bütçe'!C27-'Gerçekleşen'!C27)</f>
        <v>-2530</v>
      </c>
      <c r="D27" s="10">
        <f>IF('Gerçekleşen'!D27="","",'Bütçe'!D27-'Gerçekleşen'!D27)</f>
        <v>-250</v>
      </c>
      <c r="E27" s="10" t="str">
        <f>IF('Gerçekleşen'!E27="","",'Bütçe'!E27-'Gerçekleşen'!E27)</f>
        <v/>
      </c>
      <c r="F27" s="10" t="str">
        <f>IF('Gerçekleşen'!F27="","",'Bütçe'!F27-'Gerçekleşen'!F27)</f>
        <v/>
      </c>
      <c r="G27" s="10" t="str">
        <f>IF('Gerçekleşen'!G27="","",'Bütçe'!G27-'Gerçekleşen'!G27)</f>
        <v/>
      </c>
      <c r="H27" s="10" t="str">
        <f>IF('Gerçekleşen'!H27="","",'Bütçe'!H27-'Gerçekleşen'!H27)</f>
        <v/>
      </c>
      <c r="I27" s="10" t="str">
        <f>IF('Gerçekleşen'!I27="","",'Bütçe'!I27-'Gerçekleşen'!I27)</f>
        <v/>
      </c>
      <c r="J27" s="10" t="str">
        <f>IF('Gerçekleşen'!J27="","",'Bütçe'!J27-'Gerçekleşen'!J27)</f>
        <v/>
      </c>
      <c r="K27" s="10" t="str">
        <f>IF('Gerçekleşen'!K27="","",'Bütçe'!K27-'Gerçekleşen'!K27)</f>
        <v/>
      </c>
      <c r="L27" s="10" t="str">
        <f>IF('Gerçekleşen'!L27="","",'Bütçe'!L27-'Gerçekleşen'!L27)</f>
        <v/>
      </c>
      <c r="M27" s="10" t="str">
        <f>IF('Gerçekleşen'!M27="","",'Bütçe'!M27-'Gerçekleşen'!M27)</f>
        <v/>
      </c>
      <c r="N27" s="10">
        <f>SUM(B27:M27)</f>
        <v>-4900</v>
      </c>
    </row>
    <row r="29" spans="1:14" x14ac:dyDescent="0.25">
      <c r="A29" s="12" t="s">
        <v>48</v>
      </c>
      <c r="B29" s="13">
        <f>IF('Gerçekleşen'!B29="","",'Gerçekleşen'!B29-'Bütçe'!B29)</f>
        <v>-2120</v>
      </c>
      <c r="C29" s="13">
        <f>IF('Gerçekleşen'!C29="","",'Gerçekleşen'!C29-'Bütçe'!C29)</f>
        <v>470</v>
      </c>
      <c r="D29" s="13">
        <f>IF('Gerçekleşen'!D29="","",'Gerçekleşen'!D29-'Bütçe'!D29)</f>
        <v>-250</v>
      </c>
      <c r="E29" s="13" t="str">
        <f>IF('Gerçekleşen'!E29="","",'Gerçekleşen'!E29-'Bütçe'!E29)</f>
        <v/>
      </c>
      <c r="F29" s="13" t="str">
        <f>IF('Gerçekleşen'!F29="","",'Gerçekleşen'!F29-'Bütçe'!F29)</f>
        <v/>
      </c>
      <c r="G29" s="13" t="str">
        <f>IF('Gerçekleşen'!G29="","",'Gerçekleşen'!G29-'Bütçe'!G29)</f>
        <v/>
      </c>
      <c r="H29" s="13" t="str">
        <f>IF('Gerçekleşen'!H29="","",'Gerçekleşen'!H29-'Bütçe'!H29)</f>
        <v/>
      </c>
      <c r="I29" s="13" t="str">
        <f>IF('Gerçekleşen'!I29="","",'Gerçekleşen'!I29-'Bütçe'!I29)</f>
        <v/>
      </c>
      <c r="J29" s="13" t="str">
        <f>IF('Gerçekleşen'!J29="","",'Gerçekleşen'!J29-'Bütçe'!J29)</f>
        <v/>
      </c>
      <c r="K29" s="13" t="str">
        <f>IF('Gerçekleşen'!K29="","",'Gerçekleşen'!K29-'Bütçe'!K29)</f>
        <v/>
      </c>
      <c r="L29" s="13" t="str">
        <f>IF('Gerçekleşen'!L29="","",'Gerçekleşen'!L29-'Bütçe'!L29)</f>
        <v/>
      </c>
      <c r="M29" s="13" t="str">
        <f>IF('Gerçekleşen'!M29="","",'Gerçekleşen'!M29-'Bütçe'!M29)</f>
        <v/>
      </c>
      <c r="N29" s="15">
        <f>SUM(B29:M29)</f>
        <v>-1900</v>
      </c>
    </row>
    <row r="30" spans="1:14" x14ac:dyDescent="0.25">
      <c r="A30" s="12" t="s">
        <v>41</v>
      </c>
      <c r="B30" s="13">
        <f>IF('Gerçekleşen'!B30="","",'Gerçekleşen'!B30-'Bütçe'!B30)</f>
        <v>-3620</v>
      </c>
      <c r="C30" s="13">
        <f>IF('Gerçekleşen'!C30="","",'Gerçekleşen'!C30-'Bütçe'!C30)</f>
        <v>1470</v>
      </c>
      <c r="D30" s="13">
        <f>IF('Gerçekleşen'!D30="","",'Gerçekleşen'!D30-'Bütçe'!D30)</f>
        <v>250</v>
      </c>
      <c r="E30" s="13" t="str">
        <f>IF('Gerçekleşen'!E30="","",'Gerçekleşen'!E30-'Bütçe'!E30)</f>
        <v/>
      </c>
      <c r="F30" s="13" t="str">
        <f>IF('Gerçekleşen'!F30="","",'Gerçekleşen'!F30-'Bütçe'!F30)</f>
        <v/>
      </c>
      <c r="G30" s="13" t="str">
        <f>IF('Gerçekleşen'!G30="","",'Gerçekleşen'!G30-'Bütçe'!G30)</f>
        <v/>
      </c>
      <c r="H30" s="13" t="str">
        <f>IF('Gerçekleşen'!H30="","",'Gerçekleşen'!H30-'Bütçe'!H30)</f>
        <v/>
      </c>
      <c r="I30" s="13" t="str">
        <f>IF('Gerçekleşen'!I30="","",'Gerçekleşen'!I30-'Bütçe'!I30)</f>
        <v/>
      </c>
      <c r="J30" s="13" t="str">
        <f>IF('Gerçekleşen'!J30="","",'Gerçekleşen'!J30-'Bütçe'!J30)</f>
        <v/>
      </c>
      <c r="K30" s="13" t="str">
        <f>IF('Gerçekleşen'!K30="","",'Gerçekleşen'!K30-'Bütçe'!K30)</f>
        <v/>
      </c>
      <c r="L30" s="13" t="str">
        <f>IF('Gerçekleşen'!L30="","",'Gerçekleşen'!L30-'Bütçe'!L30)</f>
        <v/>
      </c>
      <c r="M30" s="13" t="str">
        <f>IF('Gerçekleşen'!M30="","",'Gerçekleşen'!M30-'Bütçe'!M30)</f>
        <v/>
      </c>
      <c r="N30" s="15">
        <f>SUM(B30:M30)</f>
        <v>-1900</v>
      </c>
    </row>
    <row r="31" spans="1:13" x14ac:dyDescent="0.25">
      <c r="A31" s="12" t="s">
        <v>49</v>
      </c>
      <c r="B31" s="14">
        <f>IF(N('Gerçekleşen'!B8)=0,"",'Gerçekleşen'!B31-'Bütçe'!B31)</f>
        <v>-0.080444444444</v>
      </c>
      <c r="C31" s="14">
        <f>IF(N('Gerçekleşen'!C8)=0,"",'Gerçekleşen'!C31-'Bütçe'!C31)</f>
        <v>0.023263888889</v>
      </c>
      <c r="D31" s="14">
        <f>IF(N('Gerçekleşen'!D8)=0,"",'Gerçekleşen'!D31-'Bütçe'!D31)</f>
        <v>0.0055555555556</v>
      </c>
      <c r="E31" s="14" t="str">
        <f>IF(N('Gerçekleşen'!E8)=0,"",'Gerçekleşen'!E31-'Bütçe'!E31)</f>
        <v/>
      </c>
      <c r="F31" s="14" t="str">
        <f>IF(N('Gerçekleşen'!F8)=0,"",'Gerçekleşen'!F31-'Bütçe'!F31)</f>
        <v/>
      </c>
      <c r="G31" s="14" t="str">
        <f>IF(N('Gerçekleşen'!G8)=0,"",'Gerçekleşen'!G31-'Bütçe'!G31)</f>
        <v/>
      </c>
      <c r="H31" s="14" t="str">
        <f>IF(N('Gerçekleşen'!H8)=0,"",'Gerçekleşen'!H31-'Bütçe'!H31)</f>
        <v/>
      </c>
      <c r="I31" s="14" t="str">
        <f>IF(N('Gerçekleşen'!I8)=0,"",'Gerçekleşen'!I31-'Bütçe'!I31)</f>
        <v/>
      </c>
      <c r="J31" s="14" t="str">
        <f>IF(N('Gerçekleşen'!J8)=0,"",'Gerçekleşen'!J31-'Bütçe'!J31)</f>
        <v/>
      </c>
      <c r="K31" s="14" t="str">
        <f>IF(N('Gerçekleşen'!K8)=0,"",'Gerçekleşen'!K31-'Bütçe'!K31)</f>
        <v/>
      </c>
      <c r="L31" s="14" t="str">
        <f>IF(N('Gerçekleşen'!L8)=0,"",'Gerçekleşen'!L31-'Bütçe'!L31)</f>
        <v/>
      </c>
      <c r="M31" s="14" t="str">
        <f>IF(N('Gerçekleşen'!M8)=0,"",'Gerçekleşen'!M31-'Bütçe'!M31)</f>
        <v/>
      </c>
    </row>
  </sheetData>
  <conditionalFormatting sqref="B5:N31">
    <cfRule type="cellIs" dxfId="0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16" t="s">
        <v>50</v>
      </c>
    </row>
    <row r="2" spans="1:1" x14ac:dyDescent="0.25">
      <c r="A2" s="17" t="s">
        <v>51</v>
      </c>
    </row>
    <row r="3" spans="1:1" x14ac:dyDescent="0.25">
      <c r="A3" s="17" t="s">
        <v>52</v>
      </c>
    </row>
    <row r="4" spans="1:1" x14ac:dyDescent="0.25">
      <c r="A4" s="17" t="s">
        <v>53</v>
      </c>
    </row>
    <row r="5" spans="1:1" x14ac:dyDescent="0.25">
      <c r="A5" s="17" t="s">
        <v>54</v>
      </c>
    </row>
    <row r="6" spans="1:1" x14ac:dyDescent="0.25">
      <c r="A6" s="17" t="s">
        <v>55</v>
      </c>
    </row>
    <row r="7" spans="1:1" x14ac:dyDescent="0.25">
      <c r="A7" s="17" t="s">
        <v>56</v>
      </c>
    </row>
    <row r="8" spans="1:1" x14ac:dyDescent="0.25">
      <c r="A8" s="17" t="s">
        <v>51</v>
      </c>
    </row>
    <row r="9" spans="1:1" x14ac:dyDescent="0.25">
      <c r="A9" s="18" t="s">
        <v>57</v>
      </c>
    </row>
    <row r="10" spans="1:1" x14ac:dyDescent="0.25">
      <c r="A10" s="1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Bütçe</vt:lpstr>
      <vt:lpstr>Gerçekleşen</vt:lpstr>
      <vt:lpstr>Fark</vt:lpstr>
      <vt:lpstr>Nasıl Kullanılır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Kişisel Muhasebe — kisiselmuhasebe.com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2026-10-03T16:21:13Z</dcterms:modified>
</cp:coreProperties>
</file>